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2"/>
  <workbookPr defaultThemeVersion="166925"/>
  <mc:AlternateContent xmlns:mc="http://schemas.openxmlformats.org/markup-compatibility/2006">
    <mc:Choice Requires="x15">
      <x15ac:absPath xmlns:x15ac="http://schemas.microsoft.com/office/spreadsheetml/2010/11/ac" url="https://365moth-my.sharepoint.com/personal/website_myonlinetraininghub_com/Documents/Blog Posts/Power Pivot CUBE Functions/"/>
    </mc:Choice>
  </mc:AlternateContent>
  <xr:revisionPtr revIDLastSave="245" documentId="8_{A0C4044A-9FE7-4F65-B453-25B4B1684F3E}" xr6:coauthVersionLast="47" xr6:coauthVersionMax="47" xr10:uidLastSave="{165BD5FE-CDF5-4238-8F98-80EA568D1C66}"/>
  <bookViews>
    <workbookView xWindow="28680" yWindow="-120" windowWidth="29040" windowHeight="16440" activeTab="1" xr2:uid="{63299668-7BD1-444C-A21D-BCDE0E8F7DDB}"/>
  </bookViews>
  <sheets>
    <sheet name="Copyright" sheetId="4" r:id="rId1"/>
    <sheet name="CUBE Functions" sheetId="2" r:id="rId2"/>
    <sheet name="Source Data" sheetId="1" r:id="rId3"/>
    <sheet name="More Resources" sheetId="3" r:id="rId4"/>
  </sheets>
  <definedNames>
    <definedName name="_xlcn.WorksheetConnection_Book1Table11" hidden="1">Data[]</definedName>
    <definedName name="_xlcn.WorksheetConnection_InfoB6B7" hidden="1">#REF!</definedName>
    <definedName name="_xlcn.WorksheetConnection_power_pivot_CUBE_functions.xlsxCategories1" hidden="1">Categories[]</definedName>
    <definedName name="Slicer_Date__Year1">#N/A</definedName>
  </definedNames>
  <calcPr calcId="191029"/>
  <pivotCaches>
    <pivotCache cacheId="2" r:id="rId5"/>
  </pivotCaches>
  <extLst>
    <ext xmlns:x14="http://schemas.microsoft.com/office/spreadsheetml/2009/9/main" uri="{876F7934-8845-4945-9796-88D515C7AA90}">
      <x14:pivotCaches>
        <pivotCache cacheId="3" r:id="rId6"/>
      </x14:pivotCaches>
    </ex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ategories" name="Categories" connection="WorksheetConnection_power_pivot_CUBE_functions.xlsx!Categories"/>
          <x15:modelTable id="Table1" name="Data" connection="WorksheetConnection_Book1!Table1"/>
        </x15:modelTables>
        <x15:modelRelationships>
          <x15:modelRelationship fromTable="Data" fromColumn="Sub-category" toTable="Categories" toColumn="Sub-category"/>
        </x15:modelRelationships>
        <x15:extLst>
          <ext xmlns:x16="http://schemas.microsoft.com/office/spreadsheetml/2014/11/main" uri="{9835A34E-60A6-4A7C-AAB8-D5F71C897F49}">
            <x16:modelTimeGroupings>
              <x16:modelTimeGrouping tableName="Data" columnName="Date" columnId="Date">
                <x16:calculatedTimeColumn columnName="Date (Year)" columnId="Date (Year)" contentType="years" isSelected="1"/>
                <x16:calculatedTimeColumn columnName="Date (Month Index)" columnId="Date (Month Index)" contentType="monthsindex" isSelected="1"/>
                <x16:calculatedTimeColumn columnName="Date (Month)" columnId="Date (Month)" contentType="month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5" i="2" l="1"/>
  <c r="J25" i="2"/>
  <c r="D25" i="2"/>
  <c r="K24" i="2"/>
  <c r="E24" i="2"/>
  <c r="L23" i="2"/>
  <c r="F23" i="2"/>
  <c r="M22" i="2"/>
  <c r="G22" i="2"/>
  <c r="N21" i="2"/>
  <c r="H21" i="2"/>
  <c r="O20" i="2"/>
  <c r="I20" i="2"/>
  <c r="P19" i="2"/>
  <c r="J19" i="2"/>
  <c r="D19" i="2"/>
  <c r="K18" i="2"/>
  <c r="E18" i="2"/>
  <c r="L17" i="2"/>
  <c r="F17" i="2"/>
  <c r="M16" i="2"/>
  <c r="G16" i="2"/>
  <c r="N15" i="2"/>
  <c r="H15" i="2"/>
  <c r="O14" i="2"/>
  <c r="I14" i="2"/>
  <c r="P13" i="2"/>
  <c r="J13" i="2"/>
  <c r="D13" i="2"/>
  <c r="K12" i="2"/>
  <c r="E12" i="2"/>
  <c r="L11" i="2"/>
  <c r="F11" i="2"/>
  <c r="M10" i="2"/>
  <c r="G10" i="2"/>
  <c r="N9" i="2"/>
  <c r="H9" i="2"/>
  <c r="O8" i="2"/>
  <c r="I8" i="2"/>
  <c r="B25" i="2"/>
  <c r="B22" i="2"/>
  <c r="B19" i="2"/>
  <c r="B16" i="2"/>
  <c r="B13" i="2"/>
  <c r="B10" i="2"/>
  <c r="O6" i="2"/>
  <c r="I6" i="2"/>
  <c r="B5" i="2"/>
  <c r="G25" i="2"/>
  <c r="P22" i="2"/>
  <c r="K21" i="2"/>
  <c r="F20" i="2"/>
  <c r="H18" i="2"/>
  <c r="J16" i="2"/>
  <c r="E15" i="2"/>
  <c r="M13" i="2"/>
  <c r="H12" i="2"/>
  <c r="P10" i="2"/>
  <c r="K9" i="2"/>
  <c r="F8" i="2"/>
  <c r="C14" i="2"/>
  <c r="F6" i="2"/>
  <c r="F19" i="2"/>
  <c r="J15" i="2"/>
  <c r="L13" i="2"/>
  <c r="N11" i="2"/>
  <c r="J9" i="2"/>
  <c r="B20" i="2"/>
  <c r="B8" i="2"/>
  <c r="E25" i="2"/>
  <c r="N22" i="2"/>
  <c r="J20" i="2"/>
  <c r="F18" i="2"/>
  <c r="H16" i="2"/>
  <c r="J14" i="2"/>
  <c r="L12" i="2"/>
  <c r="N10" i="2"/>
  <c r="P8" i="2"/>
  <c r="C16" i="2"/>
  <c r="O25" i="2"/>
  <c r="I25" i="2"/>
  <c r="P24" i="2"/>
  <c r="J24" i="2"/>
  <c r="D24" i="2"/>
  <c r="K23" i="2"/>
  <c r="E23" i="2"/>
  <c r="L22" i="2"/>
  <c r="F22" i="2"/>
  <c r="M21" i="2"/>
  <c r="G21" i="2"/>
  <c r="N20" i="2"/>
  <c r="H20" i="2"/>
  <c r="O19" i="2"/>
  <c r="I19" i="2"/>
  <c r="P18" i="2"/>
  <c r="J18" i="2"/>
  <c r="D18" i="2"/>
  <c r="K17" i="2"/>
  <c r="E17" i="2"/>
  <c r="L16" i="2"/>
  <c r="F16" i="2"/>
  <c r="M15" i="2"/>
  <c r="G15" i="2"/>
  <c r="N14" i="2"/>
  <c r="H14" i="2"/>
  <c r="O13" i="2"/>
  <c r="I13" i="2"/>
  <c r="P12" i="2"/>
  <c r="J12" i="2"/>
  <c r="D12" i="2"/>
  <c r="K11" i="2"/>
  <c r="E11" i="2"/>
  <c r="L10" i="2"/>
  <c r="F10" i="2"/>
  <c r="M9" i="2"/>
  <c r="G9" i="2"/>
  <c r="N8" i="2"/>
  <c r="H8" i="2"/>
  <c r="C24" i="2"/>
  <c r="C21" i="2"/>
  <c r="C18" i="2"/>
  <c r="C15" i="2"/>
  <c r="C12" i="2"/>
  <c r="C9" i="2"/>
  <c r="N6" i="2"/>
  <c r="H6" i="2"/>
  <c r="H25" i="2"/>
  <c r="O24" i="2"/>
  <c r="I24" i="2"/>
  <c r="P23" i="2"/>
  <c r="J23" i="2"/>
  <c r="D23" i="2"/>
  <c r="K22" i="2"/>
  <c r="E22" i="2"/>
  <c r="L21" i="2"/>
  <c r="F21" i="2"/>
  <c r="M20" i="2"/>
  <c r="G20" i="2"/>
  <c r="N19" i="2"/>
  <c r="H19" i="2"/>
  <c r="O18" i="2"/>
  <c r="I18" i="2"/>
  <c r="P17" i="2"/>
  <c r="J17" i="2"/>
  <c r="D17" i="2"/>
  <c r="K16" i="2"/>
  <c r="E16" i="2"/>
  <c r="L15" i="2"/>
  <c r="F15" i="2"/>
  <c r="M14" i="2"/>
  <c r="G14" i="2"/>
  <c r="N13" i="2"/>
  <c r="H13" i="2"/>
  <c r="I12" i="2"/>
  <c r="P11" i="2"/>
  <c r="J11" i="2"/>
  <c r="D11" i="2"/>
  <c r="K10" i="2"/>
  <c r="E10" i="2"/>
  <c r="L9" i="2"/>
  <c r="F9" i="2"/>
  <c r="M8" i="2"/>
  <c r="B24" i="2"/>
  <c r="B21" i="2"/>
  <c r="B15" i="2"/>
  <c r="B12" i="2"/>
  <c r="B9" i="2"/>
  <c r="G6" i="2"/>
  <c r="N24" i="2"/>
  <c r="O23" i="2"/>
  <c r="J22" i="2"/>
  <c r="E21" i="2"/>
  <c r="M19" i="2"/>
  <c r="N18" i="2"/>
  <c r="I17" i="2"/>
  <c r="D16" i="2"/>
  <c r="L14" i="2"/>
  <c r="G13" i="2"/>
  <c r="N12" i="2"/>
  <c r="I11" i="2"/>
  <c r="J10" i="2"/>
  <c r="E9" i="2"/>
  <c r="C23" i="2"/>
  <c r="C17" i="2"/>
  <c r="C11" i="2"/>
  <c r="L6" i="2"/>
  <c r="E20" i="2"/>
  <c r="P15" i="2"/>
  <c r="E14" i="2"/>
  <c r="G12" i="2"/>
  <c r="O10" i="2"/>
  <c r="D9" i="2"/>
  <c r="B23" i="2"/>
  <c r="B17" i="2"/>
  <c r="K6" i="2"/>
  <c r="K25" i="2"/>
  <c r="M23" i="2"/>
  <c r="G23" i="2"/>
  <c r="I21" i="2"/>
  <c r="K19" i="2"/>
  <c r="G17" i="2"/>
  <c r="P14" i="2"/>
  <c r="E13" i="2"/>
  <c r="M11" i="2"/>
  <c r="O9" i="2"/>
  <c r="C22" i="2"/>
  <c r="N25" i="2"/>
  <c r="O12" i="2"/>
  <c r="G8" i="2"/>
  <c r="B18" i="2"/>
  <c r="M6" i="2"/>
  <c r="H24" i="2"/>
  <c r="I23" i="2"/>
  <c r="D22" i="2"/>
  <c r="L20" i="2"/>
  <c r="G19" i="2"/>
  <c r="O17" i="2"/>
  <c r="P16" i="2"/>
  <c r="K15" i="2"/>
  <c r="F14" i="2"/>
  <c r="O11" i="2"/>
  <c r="D10" i="2"/>
  <c r="L8" i="2"/>
  <c r="C20" i="2"/>
  <c r="C8" i="2"/>
  <c r="M18" i="2"/>
  <c r="O16" i="2"/>
  <c r="D15" i="2"/>
  <c r="F13" i="2"/>
  <c r="H11" i="2"/>
  <c r="P9" i="2"/>
  <c r="E8" i="2"/>
  <c r="B14" i="2"/>
  <c r="E6" i="2"/>
  <c r="L24" i="2"/>
  <c r="O21" i="2"/>
  <c r="D20" i="2"/>
  <c r="L18" i="2"/>
  <c r="N16" i="2"/>
  <c r="I15" i="2"/>
  <c r="K13" i="2"/>
  <c r="G11" i="2"/>
  <c r="I9" i="2"/>
  <c r="D8" i="2"/>
  <c r="M25" i="2"/>
  <c r="L25" i="2"/>
  <c r="F25" i="2"/>
  <c r="M24" i="2"/>
  <c r="G24" i="2"/>
  <c r="N23" i="2"/>
  <c r="H23" i="2"/>
  <c r="O22" i="2"/>
  <c r="I22" i="2"/>
  <c r="P21" i="2"/>
  <c r="J21" i="2"/>
  <c r="D21" i="2"/>
  <c r="K20" i="2"/>
  <c r="L19" i="2"/>
  <c r="G18" i="2"/>
  <c r="N17" i="2"/>
  <c r="H17" i="2"/>
  <c r="I16" i="2"/>
  <c r="K14" i="2"/>
  <c r="M12" i="2"/>
  <c r="I10" i="2"/>
  <c r="K8" i="2"/>
  <c r="B11" i="2"/>
  <c r="F24" i="2"/>
  <c r="H22" i="2"/>
  <c r="P20" i="2"/>
  <c r="E19" i="2"/>
  <c r="M17" i="2"/>
  <c r="O15" i="2"/>
  <c r="D14" i="2"/>
  <c r="F12" i="2"/>
  <c r="H10" i="2"/>
  <c r="J8" i="2"/>
  <c r="C19" i="2"/>
  <c r="C13" i="2"/>
  <c r="P6" i="2"/>
  <c r="J6" i="2"/>
  <c r="D6" i="2"/>
  <c r="C10"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5B13995-6EBE-46A2-8C86-C1340BF85741}"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B49E5A09-349A-4095-AB98-043304806E4B}" name="WorksheetConnection_Book1!Table1" type="102" refreshedVersion="7" minRefreshableVersion="5">
    <extLst>
      <ext xmlns:x15="http://schemas.microsoft.com/office/spreadsheetml/2010/11/main" uri="{DE250136-89BD-433C-8126-D09CA5730AF9}">
        <x15:connection id="Table1">
          <x15:rangePr sourceName="_xlcn.WorksheetConnection_Book1Table11"/>
        </x15:connection>
      </ext>
    </extLst>
  </connection>
  <connection id="3" xr16:uid="{4E9D3BC6-F903-4399-9390-3CC47779F42C}" name="WorksheetConnection_power_pivot_CUBE_functions.xlsx!Categories" type="102" refreshedVersion="7" minRefreshableVersion="5">
    <extLst>
      <ext xmlns:x15="http://schemas.microsoft.com/office/spreadsheetml/2010/11/main" uri="{DE250136-89BD-433C-8126-D09CA5730AF9}">
        <x15:connection id="Categories">
          <x15:rangePr sourceName="_xlcn.WorksheetConnection_power_pivot_CUBE_functions.xlsxCategories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0">
    <s v="ThisWorkbookDataModel"/>
    <s v="[Categories].[Category].[All]"/>
    <s v="[Categories].[Category].&amp;[Transport]"/>
    <s v="[Categories].[Category].&amp;[Medical]"/>
    <s v="[Categories].[Category].&amp;[Living Expenses]"/>
    <s v="[Categories].[Category].&amp;[Discretionary]"/>
    <s v="[Data].[Sub-category].&amp;[Gifts]"/>
    <s v="[Data].[Sub-category].&amp;[Clothes]"/>
    <s v="[Categories].[Category].&amp;[Dining Out]"/>
    <s v="[Data].[Sub-category].&amp;[Taxi]"/>
    <s v="[Data].[Sub-category].&amp;[Phone]"/>
    <s v="[Data].[Sub-category].&amp;[Groceries]"/>
    <s v="[Data].[Sub-category].&amp;[MV Fuel]"/>
    <s v="[Data].[Sub-category].&amp;[Doctor]"/>
    <s v="[Data].[Sub-category].&amp;[Furnishings]"/>
    <s v="[Categories].[Category].&amp;[Charity]"/>
    <s v="[Data].[Sub-category].&amp;[Donation]"/>
    <s v="[Data].[Sub-category].&amp;[Coffee]"/>
    <s v="[Data].[Sub-category].&amp;[MV Loan]"/>
    <s v="[Data].[Sub-category].&amp;[Gas/Electrics]"/>
    <s v="[Data].[Sub-category].&amp;[Restaurant]"/>
    <s v="[Data].[Sub-category].&amp;[Rent]"/>
    <s v="[Data].[Sub-category].&amp;[Dentist]"/>
    <s v="[Data].[Sub-category].&amp;[Gym]"/>
    <s v="[Data].[Sub-category].&amp;[Entertainment]"/>
    <s v="[Measures].[Sum of Amount]"/>
    <s v="{[Data].[Date (Year)].[All]}"/>
    <s v="[Data].[Date (Month)].&amp;[Oct]"/>
    <s v="[Data].[Date (Month)].&amp;[Apr]"/>
    <s v="[Data].[Date (Month)].&amp;[Jul]"/>
    <s v="[Data].[Date (Month)].&amp;[Sep]"/>
    <s v="[Data].[Date (Month)].&amp;[Aug]"/>
    <s v="[Data].[Date (Month)].&amp;[Feb]"/>
    <s v="[Data].[Date (Month)].&amp;[Jun]"/>
    <s v="[Data].[Date (Month)].[All]"/>
    <s v="[Data].[Date (Month)].&amp;[May]"/>
    <s v="[Data].[Date (Month)].&amp;[Mar]"/>
    <s v="[Data].[Date (Month)].&amp;[Jan]"/>
    <s v="[Data].[Date (Month)].&amp;[Dec]"/>
    <s v="[Data].[Date (Month)].&amp;[Nov]"/>
  </metadataStrings>
  <mdxMetadata count="272">
    <mdx n="0" f="m">
      <t c="1">
        <n x="1"/>
      </t>
    </mdx>
    <mdx n="0" f="m">
      <t c="1">
        <n x="2"/>
      </t>
    </mdx>
    <mdx n="0" f="m">
      <t c="1">
        <n x="3"/>
      </t>
    </mdx>
    <mdx n="0" f="m">
      <t c="1">
        <n x="4"/>
      </t>
    </mdx>
    <mdx n="0" f="m">
      <t c="2">
        <n x="5"/>
        <n x="6"/>
      </t>
    </mdx>
    <mdx n="0" f="m">
      <t c="2">
        <n x="5"/>
        <n x="7"/>
      </t>
    </mdx>
    <mdx n="0" f="m">
      <t c="1">
        <n x="8"/>
      </t>
    </mdx>
    <mdx n="0" f="m">
      <t c="2">
        <n x="2"/>
        <n x="9"/>
      </t>
    </mdx>
    <mdx n="0" f="m">
      <t c="2">
        <n x="4"/>
        <n x="10"/>
      </t>
    </mdx>
    <mdx n="0" f="m">
      <t c="2">
        <n x="4"/>
        <n x="11"/>
      </t>
    </mdx>
    <mdx n="0" f="m">
      <t c="1">
        <n x="5"/>
      </t>
    </mdx>
    <mdx n="0" f="m">
      <t c="2">
        <n x="2"/>
        <n x="12"/>
      </t>
    </mdx>
    <mdx n="0" f="m">
      <t c="2">
        <n x="3"/>
        <n x="13"/>
      </t>
    </mdx>
    <mdx n="0" f="m">
      <t c="2">
        <n x="5"/>
        <n x="14"/>
      </t>
    </mdx>
    <mdx n="0" f="m">
      <t c="2">
        <n x="15"/>
        <n x="16"/>
      </t>
    </mdx>
    <mdx n="0" f="m">
      <t c="2">
        <n x="8"/>
        <n x="17"/>
      </t>
    </mdx>
    <mdx n="0" f="m">
      <t c="2">
        <n x="2"/>
        <n x="18"/>
      </t>
    </mdx>
    <mdx n="0" f="m">
      <t c="2">
        <n x="4"/>
        <n x="19"/>
      </t>
    </mdx>
    <mdx n="0" f="m">
      <t c="2">
        <n x="8"/>
        <n x="20"/>
      </t>
    </mdx>
    <mdx n="0" f="m">
      <t c="1">
        <n x="15"/>
      </t>
    </mdx>
    <mdx n="0" f="m">
      <t c="2">
        <n x="4"/>
        <n x="21"/>
      </t>
    </mdx>
    <mdx n="0" f="m">
      <t c="2">
        <n x="3"/>
        <n x="22"/>
      </t>
    </mdx>
    <mdx n="0" f="m">
      <t c="2">
        <n x="5"/>
        <n x="23"/>
      </t>
    </mdx>
    <mdx n="0" f="m">
      <t c="2">
        <n x="5"/>
        <n x="24"/>
      </t>
    </mdx>
    <mdx n="0" f="m">
      <t c="1">
        <n x="25"/>
      </t>
    </mdx>
    <mdx n="0" f="m">
      <t c="1">
        <n x="27"/>
      </t>
    </mdx>
    <mdx n="0" f="m">
      <t c="1">
        <n x="28"/>
      </t>
    </mdx>
    <mdx n="0" f="m">
      <t c="1">
        <n x="29"/>
      </t>
    </mdx>
    <mdx n="0" f="m">
      <t c="1">
        <n x="30"/>
      </t>
    </mdx>
    <mdx n="0" f="m">
      <t c="1">
        <n x="31"/>
      </t>
    </mdx>
    <mdx n="0" f="m">
      <t c="1">
        <n x="32"/>
      </t>
    </mdx>
    <mdx n="0" f="m">
      <t c="1">
        <n x="33"/>
      </t>
    </mdx>
    <mdx n="0" f="m">
      <t c="1">
        <n x="34"/>
      </t>
    </mdx>
    <mdx n="0" f="m">
      <t c="1">
        <n x="35"/>
      </t>
    </mdx>
    <mdx n="0" f="m">
      <t c="1">
        <n x="36"/>
      </t>
    </mdx>
    <mdx n="0" f="m">
      <t c="1">
        <n x="37"/>
      </t>
    </mdx>
    <mdx n="0" f="m">
      <t c="1">
        <n x="38"/>
      </t>
    </mdx>
    <mdx n="0" f="m">
      <t c="1">
        <n x="39"/>
      </t>
    </mdx>
    <mdx n="0" f="v">
      <t c="4">
        <n x="25"/>
        <n x="1"/>
        <n x="34"/>
        <n x="26" s="1"/>
      </t>
    </mdx>
    <mdx n="0" f="v">
      <t c="4">
        <n x="25"/>
        <n x="1"/>
        <n x="29"/>
        <n x="26" s="1"/>
      </t>
    </mdx>
    <mdx n="0" f="v">
      <t c="4">
        <n x="25"/>
        <n x="1"/>
        <n x="37"/>
        <n x="26" s="1"/>
      </t>
    </mdx>
    <mdx n="0" f="v">
      <t c="5">
        <n x="25"/>
        <n x="2"/>
        <n x="9"/>
        <n x="31"/>
        <n x="26" s="1"/>
      </t>
    </mdx>
    <mdx n="0" f="v">
      <t c="5">
        <n x="25"/>
        <n x="2"/>
        <n x="9"/>
        <n x="32"/>
        <n x="26" s="1"/>
      </t>
    </mdx>
    <mdx n="0" f="v">
      <t c="5">
        <n x="25"/>
        <n x="2"/>
        <n x="18"/>
        <n x="30"/>
        <n x="26" s="1"/>
      </t>
    </mdx>
    <mdx n="0" f="v">
      <t c="5">
        <n x="25"/>
        <n x="2"/>
        <n x="18"/>
        <n x="36"/>
        <n x="26" s="1"/>
      </t>
    </mdx>
    <mdx n="0" f="v">
      <t c="5">
        <n x="25"/>
        <n x="2"/>
        <n x="12"/>
        <n x="27"/>
        <n x="26" s="1"/>
      </t>
    </mdx>
    <mdx n="0" f="v">
      <t c="5">
        <n x="25"/>
        <n x="2"/>
        <n x="12"/>
        <n x="28"/>
        <n x="26" s="1"/>
      </t>
    </mdx>
    <mdx n="0" f="v">
      <t c="5">
        <n x="25"/>
        <n x="3"/>
        <n x="13"/>
        <n x="39"/>
        <n x="26" s="1"/>
      </t>
    </mdx>
    <mdx n="0" f="v">
      <t c="5">
        <n x="25"/>
        <n x="3"/>
        <n x="13"/>
        <n x="35"/>
        <n x="26" s="1"/>
      </t>
    </mdx>
    <mdx n="0" f="v">
      <t c="5">
        <n x="25"/>
        <n x="3"/>
        <n x="22"/>
        <n x="38"/>
        <n x="26" s="1"/>
      </t>
    </mdx>
    <mdx n="0" f="v">
      <t c="5">
        <n x="25"/>
        <n x="3"/>
        <n x="22"/>
        <n x="33"/>
        <n x="26" s="1"/>
      </t>
    </mdx>
    <mdx n="0" f="v">
      <t c="5">
        <n x="25"/>
        <n x="4"/>
        <n x="21"/>
        <n x="34"/>
        <n x="26" s="1"/>
      </t>
    </mdx>
    <mdx n="0" f="v">
      <t c="5">
        <n x="25"/>
        <n x="4"/>
        <n x="21"/>
        <n x="29"/>
        <n x="26" s="1"/>
      </t>
    </mdx>
    <mdx n="0" f="v">
      <t c="5">
        <n x="25"/>
        <n x="4"/>
        <n x="21"/>
        <n x="37"/>
        <n x="26" s="1"/>
      </t>
    </mdx>
    <mdx n="0" f="v">
      <t c="5">
        <n x="25"/>
        <n x="4"/>
        <n x="10"/>
        <n x="31"/>
        <n x="26" s="1"/>
      </t>
    </mdx>
    <mdx n="0" f="v">
      <t c="5">
        <n x="25"/>
        <n x="4"/>
        <n x="10"/>
        <n x="32"/>
        <n x="26" s="1"/>
      </t>
    </mdx>
    <mdx n="0" f="v">
      <t c="5">
        <n x="25"/>
        <n x="4"/>
        <n x="11"/>
        <n x="30"/>
        <n x="26" s="1"/>
      </t>
    </mdx>
    <mdx n="0" f="v">
      <t c="5">
        <n x="25"/>
        <n x="4"/>
        <n x="11"/>
        <n x="36"/>
        <n x="26" s="1"/>
      </t>
    </mdx>
    <mdx n="0" f="v">
      <t c="5">
        <n x="25"/>
        <n x="4"/>
        <n x="19"/>
        <n x="27"/>
        <n x="26" s="1"/>
      </t>
    </mdx>
    <mdx n="0" f="v">
      <t c="5">
        <n x="25"/>
        <n x="4"/>
        <n x="19"/>
        <n x="28"/>
        <n x="26" s="1"/>
      </t>
    </mdx>
    <mdx n="0" f="v">
      <t c="5">
        <n x="25"/>
        <n x="5"/>
        <n x="23"/>
        <n x="39"/>
        <n x="26" s="1"/>
      </t>
    </mdx>
    <mdx n="0" f="v">
      <t c="5">
        <n x="25"/>
        <n x="5"/>
        <n x="23"/>
        <n x="35"/>
        <n x="26" s="1"/>
      </t>
    </mdx>
    <mdx n="0" f="v">
      <t c="5">
        <n x="25"/>
        <n x="5"/>
        <n x="6"/>
        <n x="38"/>
        <n x="26" s="1"/>
      </t>
    </mdx>
    <mdx n="0" f="v">
      <t c="5">
        <n x="25"/>
        <n x="5"/>
        <n x="6"/>
        <n x="33"/>
        <n x="26" s="1"/>
      </t>
    </mdx>
    <mdx n="0" f="v">
      <t c="5">
        <n x="25"/>
        <n x="5"/>
        <n x="14"/>
        <n x="34"/>
        <n x="26" s="1"/>
      </t>
    </mdx>
    <mdx n="0" f="v">
      <t c="5">
        <n x="25"/>
        <n x="5"/>
        <n x="14"/>
        <n x="29"/>
        <n x="26" s="1"/>
      </t>
    </mdx>
    <mdx n="0" f="v">
      <t c="5">
        <n x="25"/>
        <n x="5"/>
        <n x="14"/>
        <n x="37"/>
        <n x="26" s="1"/>
      </t>
    </mdx>
    <mdx n="0" f="v">
      <t c="5">
        <n x="25"/>
        <n x="5"/>
        <n x="24"/>
        <n x="31"/>
        <n x="26" s="1"/>
      </t>
    </mdx>
    <mdx n="0" f="v">
      <t c="5">
        <n x="25"/>
        <n x="5"/>
        <n x="24"/>
        <n x="32"/>
        <n x="26" s="1"/>
      </t>
    </mdx>
    <mdx n="0" f="v">
      <t c="5">
        <n x="25"/>
        <n x="5"/>
        <n x="7"/>
        <n x="30"/>
        <n x="26" s="1"/>
      </t>
    </mdx>
    <mdx n="0" f="v">
      <t c="5">
        <n x="25"/>
        <n x="5"/>
        <n x="7"/>
        <n x="36"/>
        <n x="26" s="1"/>
      </t>
    </mdx>
    <mdx n="0" f="v">
      <t c="5">
        <n x="25"/>
        <n x="8"/>
        <n x="20"/>
        <n x="27"/>
        <n x="26" s="1"/>
      </t>
    </mdx>
    <mdx n="0" f="v">
      <t c="5">
        <n x="25"/>
        <n x="8"/>
        <n x="20"/>
        <n x="28"/>
        <n x="26" s="1"/>
      </t>
    </mdx>
    <mdx n="0" f="v">
      <t c="5">
        <n x="25"/>
        <n x="8"/>
        <n x="17"/>
        <n x="39"/>
        <n x="26" s="1"/>
      </t>
    </mdx>
    <mdx n="0" f="v">
      <t c="5">
        <n x="25"/>
        <n x="8"/>
        <n x="17"/>
        <n x="35"/>
        <n x="26" s="1"/>
      </t>
    </mdx>
    <mdx n="0" f="v">
      <t c="5">
        <n x="25"/>
        <n x="15"/>
        <n x="16"/>
        <n x="38"/>
        <n x="26" s="1"/>
      </t>
    </mdx>
    <mdx n="0" f="v">
      <t c="5">
        <n x="25"/>
        <n x="15"/>
        <n x="16"/>
        <n x="33"/>
        <n x="26" s="1"/>
      </t>
    </mdx>
    <mdx n="0" f="v">
      <t c="4">
        <n x="25"/>
        <n x="1"/>
        <n x="28"/>
        <n x="26" s="1"/>
      </t>
    </mdx>
    <mdx n="0" f="v">
      <t c="5">
        <n x="25"/>
        <n x="2"/>
        <n x="12"/>
        <n x="34"/>
        <n x="26" s="1"/>
      </t>
    </mdx>
    <mdx n="0" f="v">
      <t c="5">
        <n x="25"/>
        <n x="3"/>
        <n x="13"/>
        <n x="31"/>
        <n x="26" s="1"/>
      </t>
    </mdx>
    <mdx n="0" f="v">
      <t c="5">
        <n x="25"/>
        <n x="3"/>
        <n x="22"/>
        <n x="36"/>
        <n x="26" s="1"/>
      </t>
    </mdx>
    <mdx n="0" f="v">
      <t c="5">
        <n x="25"/>
        <n x="4"/>
        <n x="10"/>
        <n x="35"/>
        <n x="26" s="1"/>
      </t>
    </mdx>
    <mdx n="0" f="v">
      <t c="5">
        <n x="25"/>
        <n x="4"/>
        <n x="19"/>
        <n x="29"/>
        <n x="26" s="1"/>
      </t>
    </mdx>
    <mdx n="0" f="v">
      <t c="5">
        <n x="25"/>
        <n x="5"/>
        <n x="23"/>
        <n x="32"/>
        <n x="26" s="1"/>
      </t>
    </mdx>
    <mdx n="0" f="v">
      <t c="5">
        <n x="25"/>
        <n x="5"/>
        <n x="14"/>
        <n x="27"/>
        <n x="26" s="1"/>
      </t>
    </mdx>
    <mdx n="0" f="v">
      <t c="5">
        <n x="25"/>
        <n x="5"/>
        <n x="24"/>
        <n x="35"/>
        <n x="26" s="1"/>
      </t>
    </mdx>
    <mdx n="0" f="v">
      <t c="5">
        <n x="25"/>
        <n x="8"/>
        <n x="20"/>
        <n x="34"/>
        <n x="26" s="1"/>
      </t>
    </mdx>
    <mdx n="0" f="v">
      <t c="5">
        <n x="25"/>
        <n x="8"/>
        <n x="17"/>
        <n x="31"/>
        <n x="26" s="1"/>
      </t>
    </mdx>
    <mdx n="0" f="v">
      <t c="5">
        <n x="25"/>
        <n x="15"/>
        <n x="16"/>
        <n x="36"/>
        <n x="26" s="1"/>
      </t>
    </mdx>
    <mdx n="0" f="v">
      <t c="5">
        <n x="25"/>
        <n x="4"/>
        <n x="21"/>
        <n x="36"/>
        <n x="26" s="1"/>
      </t>
    </mdx>
    <mdx n="0" f="v">
      <t c="5">
        <n x="25"/>
        <n x="5"/>
        <n x="23"/>
        <n x="29"/>
        <n x="26" s="1"/>
      </t>
    </mdx>
    <mdx n="0" f="v">
      <t c="5">
        <n x="25"/>
        <n x="5"/>
        <n x="14"/>
        <n x="30"/>
        <n x="26" s="1"/>
      </t>
    </mdx>
    <mdx n="0" f="v">
      <t c="5">
        <n x="25"/>
        <n x="5"/>
        <n x="7"/>
        <n x="39"/>
        <n x="26" s="1"/>
      </t>
    </mdx>
    <mdx n="0" f="v">
      <t c="5">
        <n x="25"/>
        <n x="8"/>
        <n x="17"/>
        <n x="29"/>
        <n x="26" s="1"/>
      </t>
    </mdx>
    <mdx n="0" f="v">
      <t c="4">
        <n x="25"/>
        <n x="1"/>
        <n x="32"/>
        <n x="26" s="1"/>
      </t>
    </mdx>
    <mdx n="0" f="v">
      <t c="5">
        <n x="25"/>
        <n x="2"/>
        <n x="12"/>
        <n x="39"/>
        <n x="26" s="1"/>
      </t>
    </mdx>
    <mdx n="0" f="v">
      <t c="5">
        <n x="25"/>
        <n x="3"/>
        <n x="22"/>
        <n x="29"/>
        <n x="26" s="1"/>
      </t>
    </mdx>
    <mdx n="0" f="v">
      <t c="5">
        <n x="25"/>
        <n x="4"/>
        <n x="10"/>
        <n x="36"/>
        <n x="26" s="1"/>
      </t>
    </mdx>
    <mdx n="0" f="v">
      <t c="5">
        <n x="25"/>
        <n x="4"/>
        <n x="19"/>
        <n x="35"/>
        <n x="26" s="1"/>
      </t>
    </mdx>
    <mdx n="0" f="v">
      <t c="5">
        <n x="25"/>
        <n x="5"/>
        <n x="6"/>
        <n x="29"/>
        <n x="26" s="1"/>
      </t>
    </mdx>
    <mdx n="0" f="v">
      <t c="5">
        <n x="25"/>
        <n x="5"/>
        <n x="24"/>
        <n x="30"/>
        <n x="26" s="1"/>
      </t>
    </mdx>
    <mdx n="0" f="v">
      <t c="5">
        <n x="25"/>
        <n x="8"/>
        <n x="20"/>
        <n x="39"/>
        <n x="26" s="1"/>
      </t>
    </mdx>
    <mdx n="0" f="v">
      <t c="5">
        <n x="25"/>
        <n x="15"/>
        <n x="16"/>
        <n x="34"/>
        <n x="26" s="1"/>
      </t>
    </mdx>
    <mdx n="0" f="v">
      <t c="4">
        <n x="25"/>
        <n x="1"/>
        <n x="38"/>
        <n x="26" s="1"/>
      </t>
    </mdx>
    <mdx n="0" f="v">
      <t c="4">
        <n x="25"/>
        <n x="1"/>
        <n x="33"/>
        <n x="26" s="1"/>
      </t>
    </mdx>
    <mdx n="0" f="v">
      <t c="5">
        <n x="25"/>
        <n x="2"/>
        <n x="9"/>
        <n x="34"/>
        <n x="26" s="1"/>
      </t>
    </mdx>
    <mdx n="0" f="v">
      <t c="5">
        <n x="25"/>
        <n x="2"/>
        <n x="9"/>
        <n x="29"/>
        <n x="26" s="1"/>
      </t>
    </mdx>
    <mdx n="0" f="v">
      <t c="5">
        <n x="25"/>
        <n x="2"/>
        <n x="9"/>
        <n x="37"/>
        <n x="26" s="1"/>
      </t>
    </mdx>
    <mdx n="0" f="v">
      <t c="5">
        <n x="25"/>
        <n x="2"/>
        <n x="18"/>
        <n x="31"/>
        <n x="26" s="1"/>
      </t>
    </mdx>
    <mdx n="0" f="v">
      <t c="5">
        <n x="25"/>
        <n x="2"/>
        <n x="18"/>
        <n x="32"/>
        <n x="26" s="1"/>
      </t>
    </mdx>
    <mdx n="0" f="v">
      <t c="5">
        <n x="25"/>
        <n x="2"/>
        <n x="12"/>
        <n x="30"/>
        <n x="26" s="1"/>
      </t>
    </mdx>
    <mdx n="0" f="v">
      <t c="5">
        <n x="25"/>
        <n x="2"/>
        <n x="12"/>
        <n x="36"/>
        <n x="26" s="1"/>
      </t>
    </mdx>
    <mdx n="0" f="v">
      <t c="5">
        <n x="25"/>
        <n x="3"/>
        <n x="13"/>
        <n x="27"/>
        <n x="26" s="1"/>
      </t>
    </mdx>
    <mdx n="0" f="v">
      <t c="5">
        <n x="25"/>
        <n x="3"/>
        <n x="13"/>
        <n x="28"/>
        <n x="26" s="1"/>
      </t>
    </mdx>
    <mdx n="0" f="v">
      <t c="5">
        <n x="25"/>
        <n x="3"/>
        <n x="22"/>
        <n x="39"/>
        <n x="26" s="1"/>
      </t>
    </mdx>
    <mdx n="0" f="v">
      <t c="5">
        <n x="25"/>
        <n x="3"/>
        <n x="22"/>
        <n x="35"/>
        <n x="26" s="1"/>
      </t>
    </mdx>
    <mdx n="0" f="v">
      <t c="5">
        <n x="25"/>
        <n x="4"/>
        <n x="21"/>
        <n x="38"/>
        <n x="26" s="1"/>
      </t>
    </mdx>
    <mdx n="0" f="v">
      <t c="5">
        <n x="25"/>
        <n x="4"/>
        <n x="21"/>
        <n x="33"/>
        <n x="26" s="1"/>
      </t>
    </mdx>
    <mdx n="0" f="v">
      <t c="5">
        <n x="25"/>
        <n x="4"/>
        <n x="10"/>
        <n x="34"/>
        <n x="26" s="1"/>
      </t>
    </mdx>
    <mdx n="0" f="v">
      <t c="5">
        <n x="25"/>
        <n x="4"/>
        <n x="10"/>
        <n x="29"/>
        <n x="26" s="1"/>
      </t>
    </mdx>
    <mdx n="0" f="v">
      <t c="5">
        <n x="25"/>
        <n x="4"/>
        <n x="10"/>
        <n x="37"/>
        <n x="26" s="1"/>
      </t>
    </mdx>
    <mdx n="0" f="v">
      <t c="5">
        <n x="25"/>
        <n x="4"/>
        <n x="11"/>
        <n x="31"/>
        <n x="26" s="1"/>
      </t>
    </mdx>
    <mdx n="0" f="v">
      <t c="5">
        <n x="25"/>
        <n x="4"/>
        <n x="11"/>
        <n x="32"/>
        <n x="26" s="1"/>
      </t>
    </mdx>
    <mdx n="0" f="v">
      <t c="5">
        <n x="25"/>
        <n x="4"/>
        <n x="19"/>
        <n x="30"/>
        <n x="26" s="1"/>
      </t>
    </mdx>
    <mdx n="0" f="v">
      <t c="5">
        <n x="25"/>
        <n x="4"/>
        <n x="19"/>
        <n x="36"/>
        <n x="26" s="1"/>
      </t>
    </mdx>
    <mdx n="0" f="v">
      <t c="5">
        <n x="25"/>
        <n x="5"/>
        <n x="23"/>
        <n x="27"/>
        <n x="26" s="1"/>
      </t>
    </mdx>
    <mdx n="0" f="v">
      <t c="5">
        <n x="25"/>
        <n x="5"/>
        <n x="23"/>
        <n x="28"/>
        <n x="26" s="1"/>
      </t>
    </mdx>
    <mdx n="0" f="v">
      <t c="5">
        <n x="25"/>
        <n x="5"/>
        <n x="6"/>
        <n x="39"/>
        <n x="26" s="1"/>
      </t>
    </mdx>
    <mdx n="0" f="v">
      <t c="5">
        <n x="25"/>
        <n x="5"/>
        <n x="6"/>
        <n x="35"/>
        <n x="26" s="1"/>
      </t>
    </mdx>
    <mdx n="0" f="v">
      <t c="5">
        <n x="25"/>
        <n x="5"/>
        <n x="14"/>
        <n x="38"/>
        <n x="26" s="1"/>
      </t>
    </mdx>
    <mdx n="0" f="v">
      <t c="5">
        <n x="25"/>
        <n x="5"/>
        <n x="14"/>
        <n x="33"/>
        <n x="26" s="1"/>
      </t>
    </mdx>
    <mdx n="0" f="v">
      <t c="5">
        <n x="25"/>
        <n x="5"/>
        <n x="24"/>
        <n x="34"/>
        <n x="26" s="1"/>
      </t>
    </mdx>
    <mdx n="0" f="v">
      <t c="5">
        <n x="25"/>
        <n x="5"/>
        <n x="24"/>
        <n x="29"/>
        <n x="26" s="1"/>
      </t>
    </mdx>
    <mdx n="0" f="v">
      <t c="5">
        <n x="25"/>
        <n x="5"/>
        <n x="24"/>
        <n x="37"/>
        <n x="26" s="1"/>
      </t>
    </mdx>
    <mdx n="0" f="v">
      <t c="5">
        <n x="25"/>
        <n x="5"/>
        <n x="7"/>
        <n x="31"/>
        <n x="26" s="1"/>
      </t>
    </mdx>
    <mdx n="0" f="v">
      <t c="5">
        <n x="25"/>
        <n x="5"/>
        <n x="7"/>
        <n x="32"/>
        <n x="26" s="1"/>
      </t>
    </mdx>
    <mdx n="0" f="v">
      <t c="5">
        <n x="25"/>
        <n x="8"/>
        <n x="20"/>
        <n x="30"/>
        <n x="26" s="1"/>
      </t>
    </mdx>
    <mdx n="0" f="v">
      <t c="5">
        <n x="25"/>
        <n x="8"/>
        <n x="20"/>
        <n x="36"/>
        <n x="26" s="1"/>
      </t>
    </mdx>
    <mdx n="0" f="v">
      <t c="5">
        <n x="25"/>
        <n x="8"/>
        <n x="17"/>
        <n x="27"/>
        <n x="26" s="1"/>
      </t>
    </mdx>
    <mdx n="0" f="v">
      <t c="5">
        <n x="25"/>
        <n x="8"/>
        <n x="17"/>
        <n x="28"/>
        <n x="26" s="1"/>
      </t>
    </mdx>
    <mdx n="0" f="v">
      <t c="5">
        <n x="25"/>
        <n x="15"/>
        <n x="16"/>
        <n x="39"/>
        <n x="26" s="1"/>
      </t>
    </mdx>
    <mdx n="0" f="v">
      <t c="5">
        <n x="25"/>
        <n x="15"/>
        <n x="16"/>
        <n x="35"/>
        <n x="26" s="1"/>
      </t>
    </mdx>
    <mdx n="0" f="v">
      <t c="4">
        <n x="25"/>
        <n x="1"/>
        <n x="35"/>
        <n x="26" s="1"/>
      </t>
    </mdx>
    <mdx n="0" f="v">
      <t c="5">
        <n x="25"/>
        <n x="2"/>
        <n x="9"/>
        <n x="38"/>
        <n x="26" s="1"/>
      </t>
    </mdx>
    <mdx n="0" f="v">
      <t c="5">
        <n x="25"/>
        <n x="2"/>
        <n x="9"/>
        <n x="33"/>
        <n x="26" s="1"/>
      </t>
    </mdx>
    <mdx n="0" f="v">
      <t c="5">
        <n x="25"/>
        <n x="2"/>
        <n x="18"/>
        <n x="34"/>
        <n x="26" s="1"/>
      </t>
    </mdx>
    <mdx n="0" f="v">
      <t c="5">
        <n x="25"/>
        <n x="2"/>
        <n x="18"/>
        <n x="29"/>
        <n x="26" s="1"/>
      </t>
    </mdx>
    <mdx n="0" f="v">
      <t c="5">
        <n x="25"/>
        <n x="2"/>
        <n x="18"/>
        <n x="37"/>
        <n x="26" s="1"/>
      </t>
    </mdx>
    <mdx n="0" f="v">
      <t c="5">
        <n x="25"/>
        <n x="2"/>
        <n x="12"/>
        <n x="31"/>
        <n x="26" s="1"/>
      </t>
    </mdx>
    <mdx n="0" f="v">
      <t c="5">
        <n x="25"/>
        <n x="2"/>
        <n x="12"/>
        <n x="32"/>
        <n x="26" s="1"/>
      </t>
    </mdx>
    <mdx n="0" f="v">
      <t c="5">
        <n x="25"/>
        <n x="3"/>
        <n x="13"/>
        <n x="30"/>
        <n x="26" s="1"/>
      </t>
    </mdx>
    <mdx n="0" f="v">
      <t c="5">
        <n x="25"/>
        <n x="3"/>
        <n x="13"/>
        <n x="36"/>
        <n x="26" s="1"/>
      </t>
    </mdx>
    <mdx n="0" f="v">
      <t c="5">
        <n x="25"/>
        <n x="3"/>
        <n x="22"/>
        <n x="27"/>
        <n x="26" s="1"/>
      </t>
    </mdx>
    <mdx n="0" f="v">
      <t c="5">
        <n x="25"/>
        <n x="3"/>
        <n x="22"/>
        <n x="28"/>
        <n x="26" s="1"/>
      </t>
    </mdx>
    <mdx n="0" f="v">
      <t c="5">
        <n x="25"/>
        <n x="4"/>
        <n x="21"/>
        <n x="39"/>
        <n x="26" s="1"/>
      </t>
    </mdx>
    <mdx n="0" f="v">
      <t c="5">
        <n x="25"/>
        <n x="4"/>
        <n x="21"/>
        <n x="35"/>
        <n x="26" s="1"/>
      </t>
    </mdx>
    <mdx n="0" f="v">
      <t c="5">
        <n x="25"/>
        <n x="4"/>
        <n x="10"/>
        <n x="38"/>
        <n x="26" s="1"/>
      </t>
    </mdx>
    <mdx n="0" f="v">
      <t c="5">
        <n x="25"/>
        <n x="4"/>
        <n x="10"/>
        <n x="33"/>
        <n x="26" s="1"/>
      </t>
    </mdx>
    <mdx n="0" f="v">
      <t c="5">
        <n x="25"/>
        <n x="4"/>
        <n x="11"/>
        <n x="34"/>
        <n x="26" s="1"/>
      </t>
    </mdx>
    <mdx n="0" f="v">
      <t c="5">
        <n x="25"/>
        <n x="4"/>
        <n x="11"/>
        <n x="29"/>
        <n x="26" s="1"/>
      </t>
    </mdx>
    <mdx n="0" f="v">
      <t c="5">
        <n x="25"/>
        <n x="4"/>
        <n x="11"/>
        <n x="37"/>
        <n x="26" s="1"/>
      </t>
    </mdx>
    <mdx n="0" f="v">
      <t c="5">
        <n x="25"/>
        <n x="4"/>
        <n x="19"/>
        <n x="31"/>
        <n x="26" s="1"/>
      </t>
    </mdx>
    <mdx n="0" f="v">
      <t c="5">
        <n x="25"/>
        <n x="4"/>
        <n x="19"/>
        <n x="32"/>
        <n x="26" s="1"/>
      </t>
    </mdx>
    <mdx n="0" f="v">
      <t c="5">
        <n x="25"/>
        <n x="5"/>
        <n x="23"/>
        <n x="30"/>
        <n x="26" s="1"/>
      </t>
    </mdx>
    <mdx n="0" f="v">
      <t c="5">
        <n x="25"/>
        <n x="5"/>
        <n x="23"/>
        <n x="36"/>
        <n x="26" s="1"/>
      </t>
    </mdx>
    <mdx n="0" f="v">
      <t c="5">
        <n x="25"/>
        <n x="5"/>
        <n x="6"/>
        <n x="27"/>
        <n x="26" s="1"/>
      </t>
    </mdx>
    <mdx n="0" f="v">
      <t c="5">
        <n x="25"/>
        <n x="5"/>
        <n x="6"/>
        <n x="28"/>
        <n x="26" s="1"/>
      </t>
    </mdx>
    <mdx n="0" f="v">
      <t c="5">
        <n x="25"/>
        <n x="5"/>
        <n x="14"/>
        <n x="39"/>
        <n x="26" s="1"/>
      </t>
    </mdx>
    <mdx n="0" f="v">
      <t c="5">
        <n x="25"/>
        <n x="5"/>
        <n x="14"/>
        <n x="35"/>
        <n x="26" s="1"/>
      </t>
    </mdx>
    <mdx n="0" f="v">
      <t c="5">
        <n x="25"/>
        <n x="5"/>
        <n x="24"/>
        <n x="33"/>
        <n x="26" s="1"/>
      </t>
    </mdx>
    <mdx n="0" f="v">
      <t c="5">
        <n x="25"/>
        <n x="5"/>
        <n x="7"/>
        <n x="34"/>
        <n x="26" s="1"/>
      </t>
    </mdx>
    <mdx n="0" f="v">
      <t c="5">
        <n x="25"/>
        <n x="5"/>
        <n x="7"/>
        <n x="29"/>
        <n x="26" s="1"/>
      </t>
    </mdx>
    <mdx n="0" f="v">
      <t c="5">
        <n x="25"/>
        <n x="5"/>
        <n x="7"/>
        <n x="37"/>
        <n x="26" s="1"/>
      </t>
    </mdx>
    <mdx n="0" f="v">
      <t c="5">
        <n x="25"/>
        <n x="8"/>
        <n x="20"/>
        <n x="31"/>
        <n x="26" s="1"/>
      </t>
    </mdx>
    <mdx n="0" f="v">
      <t c="5">
        <n x="25"/>
        <n x="8"/>
        <n x="20"/>
        <n x="32"/>
        <n x="26" s="1"/>
      </t>
    </mdx>
    <mdx n="0" f="v">
      <t c="5">
        <n x="25"/>
        <n x="8"/>
        <n x="17"/>
        <n x="30"/>
        <n x="26" s="1"/>
      </t>
    </mdx>
    <mdx n="0" f="v">
      <t c="5">
        <n x="25"/>
        <n x="8"/>
        <n x="17"/>
        <n x="36"/>
        <n x="26" s="1"/>
      </t>
    </mdx>
    <mdx n="0" f="v">
      <t c="5">
        <n x="25"/>
        <n x="15"/>
        <n x="16"/>
        <n x="27"/>
        <n x="26" s="1"/>
      </t>
    </mdx>
    <mdx n="0" f="v">
      <t c="5">
        <n x="25"/>
        <n x="2"/>
        <n x="9"/>
        <n x="39"/>
        <n x="26" s="1"/>
      </t>
    </mdx>
    <mdx n="0" f="v">
      <t c="5">
        <n x="25"/>
        <n x="2"/>
        <n x="18"/>
        <n x="38"/>
        <n x="26" s="1"/>
      </t>
    </mdx>
    <mdx n="0" f="v">
      <t c="5">
        <n x="25"/>
        <n x="2"/>
        <n x="12"/>
        <n x="29"/>
        <n x="26" s="1"/>
      </t>
    </mdx>
    <mdx n="0" f="v">
      <t c="5">
        <n x="25"/>
        <n x="3"/>
        <n x="13"/>
        <n x="32"/>
        <n x="26" s="1"/>
      </t>
    </mdx>
    <mdx n="0" f="v">
      <t c="5">
        <n x="25"/>
        <n x="4"/>
        <n x="21"/>
        <n x="27"/>
        <n x="26" s="1"/>
      </t>
    </mdx>
    <mdx n="0" f="v">
      <t c="5">
        <n x="25"/>
        <n x="4"/>
        <n x="10"/>
        <n x="39"/>
        <n x="26" s="1"/>
      </t>
    </mdx>
    <mdx n="0" f="v">
      <t c="5">
        <n x="25"/>
        <n x="4"/>
        <n x="11"/>
        <n x="33"/>
        <n x="26" s="1"/>
      </t>
    </mdx>
    <mdx n="0" f="v">
      <t c="5">
        <n x="25"/>
        <n x="4"/>
        <n x="19"/>
        <n x="37"/>
        <n x="26" s="1"/>
      </t>
    </mdx>
    <mdx n="0" f="v">
      <t c="5">
        <n x="25"/>
        <n x="5"/>
        <n x="6"/>
        <n x="30"/>
        <n x="26" s="1"/>
      </t>
    </mdx>
    <mdx n="0" f="v">
      <t c="5">
        <n x="25"/>
        <n x="5"/>
        <n x="14"/>
        <n x="28"/>
        <n x="26" s="1"/>
      </t>
    </mdx>
    <mdx n="0" f="v">
      <t c="5">
        <n x="25"/>
        <n x="5"/>
        <n x="24"/>
        <n x="39"/>
        <n x="26" s="1"/>
      </t>
    </mdx>
    <mdx n="0" f="v">
      <t c="5">
        <n x="25"/>
        <n x="5"/>
        <n x="7"/>
        <n x="33"/>
        <n x="26" s="1"/>
      </t>
    </mdx>
    <mdx n="0" f="v">
      <t c="5">
        <n x="25"/>
        <n x="8"/>
        <n x="20"/>
        <n x="29"/>
        <n x="26" s="1"/>
      </t>
    </mdx>
    <mdx n="0" f="v">
      <t c="5">
        <n x="25"/>
        <n x="8"/>
        <n x="17"/>
        <n x="32"/>
        <n x="26" s="1"/>
      </t>
    </mdx>
    <mdx n="0" f="v">
      <t c="5">
        <n x="25"/>
        <n x="3"/>
        <n x="22"/>
        <n x="32"/>
        <n x="26" s="1"/>
      </t>
    </mdx>
    <mdx n="0" f="v">
      <t c="5">
        <n x="25"/>
        <n x="5"/>
        <n x="23"/>
        <n x="34"/>
        <n x="26" s="1"/>
      </t>
    </mdx>
    <mdx n="0" f="v">
      <t c="5">
        <n x="25"/>
        <n x="5"/>
        <n x="6"/>
        <n x="32"/>
        <n x="26" s="1"/>
      </t>
    </mdx>
    <mdx n="0" f="v">
      <t c="5">
        <n x="25"/>
        <n x="5"/>
        <n x="24"/>
        <n x="28"/>
        <n x="26" s="1"/>
      </t>
    </mdx>
    <mdx n="0" f="v">
      <t c="5">
        <n x="25"/>
        <n x="8"/>
        <n x="20"/>
        <n x="38"/>
        <n x="26" s="1"/>
      </t>
    </mdx>
    <mdx n="0" f="v">
      <t c="5">
        <n x="25"/>
        <n x="8"/>
        <n x="17"/>
        <n x="37"/>
        <n x="26" s="1"/>
      </t>
    </mdx>
    <mdx n="0" f="v">
      <t c="4">
        <n x="25"/>
        <n x="1"/>
        <n x="31"/>
        <n x="26" s="1"/>
      </t>
    </mdx>
    <mdx n="0" f="v">
      <t c="5">
        <n x="25"/>
        <n x="2"/>
        <n x="18"/>
        <n x="27"/>
        <n x="26" s="1"/>
      </t>
    </mdx>
    <mdx n="0" f="v">
      <t c="5">
        <n x="25"/>
        <n x="2"/>
        <n x="18"/>
        <n x="28"/>
        <n x="26" s="1"/>
      </t>
    </mdx>
    <mdx n="0" f="v">
      <t c="5">
        <n x="25"/>
        <n x="3"/>
        <n x="13"/>
        <n x="33"/>
        <n x="26" s="1"/>
      </t>
    </mdx>
    <mdx n="0" f="v">
      <t c="5">
        <n x="25"/>
        <n x="4"/>
        <n x="21"/>
        <n x="31"/>
        <n x="26" s="1"/>
      </t>
    </mdx>
    <mdx n="0" f="v">
      <t c="5">
        <n x="25"/>
        <n x="4"/>
        <n x="11"/>
        <n x="28"/>
        <n x="26" s="1"/>
      </t>
    </mdx>
    <mdx n="0" f="v">
      <t c="5">
        <n x="25"/>
        <n x="5"/>
        <n x="6"/>
        <n x="34"/>
        <n x="26" s="1"/>
      </t>
    </mdx>
    <mdx n="0" f="v">
      <t c="5">
        <n x="25"/>
        <n x="5"/>
        <n x="14"/>
        <n x="32"/>
        <n x="26" s="1"/>
      </t>
    </mdx>
    <mdx n="0" f="v">
      <t c="5">
        <n x="25"/>
        <n x="5"/>
        <n x="7"/>
        <n x="27"/>
        <n x="26" s="1"/>
      </t>
    </mdx>
    <mdx n="0" f="v">
      <t c="5">
        <n x="25"/>
        <n x="8"/>
        <n x="17"/>
        <n x="38"/>
        <n x="26" s="1"/>
      </t>
    </mdx>
    <mdx n="0" f="v">
      <t c="4">
        <n x="25"/>
        <n x="1"/>
        <n x="39"/>
        <n x="26" s="1"/>
      </t>
    </mdx>
    <mdx n="0" f="v">
      <t c="5">
        <n x="25"/>
        <n x="5"/>
        <n x="24"/>
        <n x="38"/>
        <n x="26" s="1"/>
      </t>
    </mdx>
    <mdx n="0" f="v">
      <t c="5">
        <n x="25"/>
        <n x="15"/>
        <n x="16"/>
        <n x="28"/>
        <n x="26" s="1"/>
      </t>
    </mdx>
    <mdx n="0" f="v">
      <t c="5">
        <n x="25"/>
        <n x="2"/>
        <n x="9"/>
        <n x="35"/>
        <n x="26" s="1"/>
      </t>
    </mdx>
    <mdx n="0" f="v">
      <t c="5">
        <n x="25"/>
        <n x="2"/>
        <n x="18"/>
        <n x="33"/>
        <n x="26" s="1"/>
      </t>
    </mdx>
    <mdx n="0" f="v">
      <t c="5">
        <n x="25"/>
        <n x="2"/>
        <n x="12"/>
        <n x="37"/>
        <n x="26" s="1"/>
      </t>
    </mdx>
    <mdx n="0" f="v">
      <t c="5">
        <n x="25"/>
        <n x="3"/>
        <n x="22"/>
        <n x="30"/>
        <n x="26" s="1"/>
      </t>
    </mdx>
    <mdx n="0" f="v">
      <t c="5">
        <n x="25"/>
        <n x="4"/>
        <n x="21"/>
        <n x="28"/>
        <n x="26" s="1"/>
      </t>
    </mdx>
    <mdx n="0" f="v">
      <t c="5">
        <n x="25"/>
        <n x="4"/>
        <n x="11"/>
        <n x="38"/>
        <n x="26" s="1"/>
      </t>
    </mdx>
    <mdx n="0" f="v">
      <t c="5">
        <n x="25"/>
        <n x="4"/>
        <n x="19"/>
        <n x="34"/>
        <n x="26" s="1"/>
      </t>
    </mdx>
    <mdx n="0" f="v">
      <t c="5">
        <n x="25"/>
        <n x="5"/>
        <n x="23"/>
        <n x="31"/>
        <n x="26" s="1"/>
      </t>
    </mdx>
    <mdx n="0" f="v">
      <t c="5">
        <n x="25"/>
        <n x="5"/>
        <n x="6"/>
        <n x="36"/>
        <n x="26" s="1"/>
      </t>
    </mdx>
    <mdx n="0" f="v">
      <t c="5">
        <n x="25"/>
        <n x="5"/>
        <n x="7"/>
        <n x="38"/>
        <n x="26" s="1"/>
      </t>
    </mdx>
    <mdx n="0" f="v">
      <t c="5">
        <n x="25"/>
        <n x="8"/>
        <n x="20"/>
        <n x="37"/>
        <n x="26" s="1"/>
      </t>
    </mdx>
    <mdx n="0" f="v">
      <t c="5">
        <n x="25"/>
        <n x="15"/>
        <n x="16"/>
        <n x="30"/>
        <n x="26" s="1"/>
      </t>
    </mdx>
    <mdx n="0" f="v">
      <t c="5">
        <n x="25"/>
        <n x="4"/>
        <n x="10"/>
        <n x="27"/>
        <n x="26" s="1"/>
      </t>
    </mdx>
    <mdx n="0" f="v">
      <t c="5">
        <n x="25"/>
        <n x="4"/>
        <n x="19"/>
        <n x="38"/>
        <n x="26" s="1"/>
      </t>
    </mdx>
    <mdx n="0" f="v">
      <t c="5">
        <n x="25"/>
        <n x="5"/>
        <n x="23"/>
        <n x="37"/>
        <n x="26" s="1"/>
      </t>
    </mdx>
    <mdx n="0" f="v">
      <t c="5">
        <n x="25"/>
        <n x="5"/>
        <n x="14"/>
        <n x="36"/>
        <n x="26" s="1"/>
      </t>
    </mdx>
    <mdx n="0" f="v">
      <t c="5">
        <n x="25"/>
        <n x="5"/>
        <n x="7"/>
        <n x="35"/>
        <n x="26" s="1"/>
      </t>
    </mdx>
    <mdx n="0" f="v">
      <t c="5">
        <n x="25"/>
        <n x="8"/>
        <n x="17"/>
        <n x="34"/>
        <n x="26" s="1"/>
      </t>
    </mdx>
    <mdx n="0" f="v">
      <t c="5">
        <n x="25"/>
        <n x="15"/>
        <n x="16"/>
        <n x="32"/>
        <n x="26" s="1"/>
      </t>
    </mdx>
    <mdx n="0" f="v">
      <t c="5">
        <n x="25"/>
        <n x="2"/>
        <n x="9"/>
        <n x="30"/>
        <n x="26" s="1"/>
      </t>
    </mdx>
    <mdx n="0" f="v">
      <t c="5">
        <n x="25"/>
        <n x="3"/>
        <n x="13"/>
        <n x="38"/>
        <n x="26" s="1"/>
      </t>
    </mdx>
    <mdx n="0" f="v">
      <t c="5">
        <n x="25"/>
        <n x="3"/>
        <n x="22"/>
        <n x="37"/>
        <n x="26" s="1"/>
      </t>
    </mdx>
    <mdx n="0" f="v">
      <t c="5">
        <n x="25"/>
        <n x="4"/>
        <n x="10"/>
        <n x="30"/>
        <n x="26" s="1"/>
      </t>
    </mdx>
    <mdx n="0" f="v">
      <t c="5">
        <n x="25"/>
        <n x="4"/>
        <n x="19"/>
        <n x="39"/>
        <n x="26" s="1"/>
      </t>
    </mdx>
    <mdx n="0" f="v">
      <t c="5">
        <n x="25"/>
        <n x="5"/>
        <n x="23"/>
        <n x="33"/>
        <n x="26" s="1"/>
      </t>
    </mdx>
    <mdx n="0" f="v">
      <t c="5">
        <n x="25"/>
        <n x="5"/>
        <n x="14"/>
        <n x="31"/>
        <n x="26" s="1"/>
      </t>
    </mdx>
    <mdx n="0" f="v">
      <t c="5">
        <n x="25"/>
        <n x="5"/>
        <n x="7"/>
        <n x="28"/>
        <n x="26" s="1"/>
      </t>
    </mdx>
    <mdx n="0" f="v">
      <t c="5">
        <n x="25"/>
        <n x="8"/>
        <n x="17"/>
        <n x="33"/>
        <n x="26" s="1"/>
      </t>
    </mdx>
    <mdx n="0" f="v">
      <t c="5">
        <n x="25"/>
        <n x="15"/>
        <n x="16"/>
        <n x="37"/>
        <n x="26" s="1"/>
      </t>
    </mdx>
    <mdx n="0" f="v">
      <t c="4">
        <n x="25"/>
        <n x="1"/>
        <n x="27"/>
        <n x="26" s="1"/>
      </t>
    </mdx>
    <mdx n="0" f="v">
      <t c="4">
        <n x="25"/>
        <n x="1"/>
        <n x="30"/>
        <n x="26" s="1"/>
      </t>
    </mdx>
    <mdx n="0" f="v">
      <t c="4">
        <n x="25"/>
        <n x="1"/>
        <n x="36"/>
        <n x="26" s="1"/>
      </t>
    </mdx>
    <mdx n="0" f="v">
      <t c="5">
        <n x="25"/>
        <n x="2"/>
        <n x="9"/>
        <n x="27"/>
        <n x="26" s="1"/>
      </t>
    </mdx>
    <mdx n="0" f="v">
      <t c="5">
        <n x="25"/>
        <n x="2"/>
        <n x="9"/>
        <n x="28"/>
        <n x="26" s="1"/>
      </t>
    </mdx>
    <mdx n="0" f="v">
      <t c="5">
        <n x="25"/>
        <n x="2"/>
        <n x="18"/>
        <n x="39"/>
        <n x="26" s="1"/>
      </t>
    </mdx>
    <mdx n="0" f="v">
      <t c="5">
        <n x="25"/>
        <n x="2"/>
        <n x="18"/>
        <n x="35"/>
        <n x="26" s="1"/>
      </t>
    </mdx>
    <mdx n="0" f="v">
      <t c="5">
        <n x="25"/>
        <n x="2"/>
        <n x="12"/>
        <n x="38"/>
        <n x="26" s="1"/>
      </t>
    </mdx>
    <mdx n="0" f="v">
      <t c="5">
        <n x="25"/>
        <n x="2"/>
        <n x="12"/>
        <n x="33"/>
        <n x="26" s="1"/>
      </t>
    </mdx>
    <mdx n="0" f="v">
      <t c="5">
        <n x="25"/>
        <n x="3"/>
        <n x="13"/>
        <n x="34"/>
        <n x="26" s="1"/>
      </t>
    </mdx>
    <mdx n="0" f="v">
      <t c="5">
        <n x="25"/>
        <n x="3"/>
        <n x="13"/>
        <n x="29"/>
        <n x="26" s="1"/>
      </t>
    </mdx>
    <mdx n="0" f="v">
      <t c="5">
        <n x="25"/>
        <n x="3"/>
        <n x="13"/>
        <n x="37"/>
        <n x="26" s="1"/>
      </t>
    </mdx>
    <mdx n="0" f="v">
      <t c="5">
        <n x="25"/>
        <n x="3"/>
        <n x="22"/>
        <n x="31"/>
        <n x="26" s="1"/>
      </t>
    </mdx>
    <mdx n="0" f="v">
      <t c="5">
        <n x="25"/>
        <n x="4"/>
        <n x="21"/>
        <n x="30"/>
        <n x="26" s="1"/>
      </t>
    </mdx>
    <mdx n="0" f="v">
      <t c="5">
        <n x="25"/>
        <n x="4"/>
        <n x="10"/>
        <n x="28"/>
        <n x="26" s="1"/>
      </t>
    </mdx>
    <mdx n="0" f="v">
      <t c="5">
        <n x="25"/>
        <n x="4"/>
        <n x="11"/>
        <n x="39"/>
        <n x="26" s="1"/>
      </t>
    </mdx>
    <mdx n="0" f="v">
      <t c="5">
        <n x="25"/>
        <n x="4"/>
        <n x="11"/>
        <n x="35"/>
        <n x="26" s="1"/>
      </t>
    </mdx>
    <mdx n="0" f="v">
      <t c="5">
        <n x="25"/>
        <n x="4"/>
        <n x="19"/>
        <n x="33"/>
        <n x="26" s="1"/>
      </t>
    </mdx>
    <mdx n="0" f="v">
      <t c="5">
        <n x="25"/>
        <n x="5"/>
        <n x="6"/>
        <n x="31"/>
        <n x="26" s="1"/>
      </t>
    </mdx>
    <mdx n="0" f="v">
      <t c="5">
        <n x="25"/>
        <n x="5"/>
        <n x="24"/>
        <n x="27"/>
        <n x="26" s="1"/>
      </t>
    </mdx>
    <mdx n="0" f="v">
      <t c="5">
        <n x="25"/>
        <n x="8"/>
        <n x="20"/>
        <n x="33"/>
        <n x="26" s="1"/>
      </t>
    </mdx>
    <mdx n="0" f="v">
      <t c="5">
        <n x="25"/>
        <n x="15"/>
        <n x="16"/>
        <n x="31"/>
        <n x="26" s="1"/>
      </t>
    </mdx>
    <mdx n="0" f="v">
      <t c="5">
        <n x="25"/>
        <n x="2"/>
        <n x="9"/>
        <n x="36"/>
        <n x="26" s="1"/>
      </t>
    </mdx>
    <mdx n="0" f="v">
      <t c="5">
        <n x="25"/>
        <n x="2"/>
        <n x="12"/>
        <n x="35"/>
        <n x="26" s="1"/>
      </t>
    </mdx>
    <mdx n="0" f="v">
      <t c="5">
        <n x="25"/>
        <n x="3"/>
        <n x="22"/>
        <n x="34"/>
        <n x="26" s="1"/>
      </t>
    </mdx>
    <mdx n="0" f="v">
      <t c="5">
        <n x="25"/>
        <n x="4"/>
        <n x="21"/>
        <n x="32"/>
        <n x="26" s="1"/>
      </t>
    </mdx>
    <mdx n="0" f="v">
      <t c="5">
        <n x="25"/>
        <n x="4"/>
        <n x="11"/>
        <n x="27"/>
        <n x="26" s="1"/>
      </t>
    </mdx>
    <mdx n="0" f="v">
      <t c="5">
        <n x="25"/>
        <n x="5"/>
        <n x="23"/>
        <n x="38"/>
        <n x="26" s="1"/>
      </t>
    </mdx>
    <mdx n="0" f="v">
      <t c="5">
        <n x="25"/>
        <n x="5"/>
        <n x="6"/>
        <n x="37"/>
        <n x="26" s="1"/>
      </t>
    </mdx>
    <mdx n="0" f="v">
      <t c="5">
        <n x="25"/>
        <n x="5"/>
        <n x="24"/>
        <n x="36"/>
        <n x="26" s="1"/>
      </t>
    </mdx>
    <mdx n="0" f="v">
      <t c="5">
        <n x="25"/>
        <n x="8"/>
        <n x="20"/>
        <n x="35"/>
        <n x="26" s="1"/>
      </t>
    </mdx>
    <mdx n="0" f="v">
      <t c="5">
        <n x="25"/>
        <n x="15"/>
        <n x="16"/>
        <n x="29"/>
        <n x="26" s="1"/>
      </t>
    </mdx>
  </mdxMetadata>
  <valueMetadata count="272">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valueMetadata>
</metadata>
</file>

<file path=xl/sharedStrings.xml><?xml version="1.0" encoding="utf-8"?>
<sst xmlns="http://schemas.openxmlformats.org/spreadsheetml/2006/main" count="2178" uniqueCount="107">
  <si>
    <t>Date</t>
  </si>
  <si>
    <t>Description</t>
  </si>
  <si>
    <t>Amount</t>
  </si>
  <si>
    <t>Sub-category</t>
  </si>
  <si>
    <t>Category</t>
  </si>
  <si>
    <t>Ground</t>
  </si>
  <si>
    <t>Coffee</t>
  </si>
  <si>
    <t>Estate Mgt.</t>
  </si>
  <si>
    <t>Rent</t>
  </si>
  <si>
    <t>Finance Co.</t>
  </si>
  <si>
    <t>MV Loan</t>
  </si>
  <si>
    <t>Green's</t>
  </si>
  <si>
    <t>Groceries</t>
  </si>
  <si>
    <t>Elec. Co.</t>
  </si>
  <si>
    <t>Gas/Electrics</t>
  </si>
  <si>
    <t>Fuel. Co</t>
  </si>
  <si>
    <t>MV Fuel</t>
  </si>
  <si>
    <t>Event Cinemas</t>
  </si>
  <si>
    <t>Entertainment</t>
  </si>
  <si>
    <t>Fashionistas</t>
  </si>
  <si>
    <t>Clothes</t>
  </si>
  <si>
    <t>Joe's Grill</t>
  </si>
  <si>
    <t>Restaurant</t>
  </si>
  <si>
    <t>Taxi Co.</t>
  </si>
  <si>
    <t>Taxi</t>
  </si>
  <si>
    <t>Muscle Beach</t>
  </si>
  <si>
    <t>Gym</t>
  </si>
  <si>
    <t>Smile Dental</t>
  </si>
  <si>
    <t>Dentist</t>
  </si>
  <si>
    <t>Phone Co.</t>
  </si>
  <si>
    <t>Phone</t>
  </si>
  <si>
    <t>Sam's Gifts</t>
  </si>
  <si>
    <t>Gifts</t>
  </si>
  <si>
    <t>Streaming Co.</t>
  </si>
  <si>
    <t>Pizza Pomodoro</t>
  </si>
  <si>
    <t>Golden Arches</t>
  </si>
  <si>
    <t>Worldvision</t>
  </si>
  <si>
    <t>Donation</t>
  </si>
  <si>
    <t>Ted's Trainers</t>
  </si>
  <si>
    <t>Ticketek</t>
  </si>
  <si>
    <t>Global Fashion</t>
  </si>
  <si>
    <t>Village Medical</t>
  </si>
  <si>
    <t>Doctor</t>
  </si>
  <si>
    <t>Sports Co.</t>
  </si>
  <si>
    <t>Foodary</t>
  </si>
  <si>
    <t>BW Club</t>
  </si>
  <si>
    <t>Home Decorator</t>
  </si>
  <si>
    <t>Furnishings</t>
  </si>
  <si>
    <t>Fodary</t>
  </si>
  <si>
    <t>Dining Out</t>
  </si>
  <si>
    <t>Living Expenses</t>
  </si>
  <si>
    <t>Transport</t>
  </si>
  <si>
    <t>Discretionary</t>
  </si>
  <si>
    <t>Medical</t>
  </si>
  <si>
    <t>Charity</t>
  </si>
  <si>
    <t>More Resources</t>
  </si>
  <si>
    <t>Tutorials</t>
  </si>
  <si>
    <t>Excel Functions</t>
  </si>
  <si>
    <t>https://www.myonlinetraininghub.com/excel-functions</t>
  </si>
  <si>
    <t>Charting Blog Posts</t>
  </si>
  <si>
    <t>http://www.myonlinetraininghub.com/category/excel-charts</t>
  </si>
  <si>
    <t>Excel Dashboard Blog Posts</t>
  </si>
  <si>
    <t>http://www.myonlinetraininghub.com/category/excel-dashboard</t>
  </si>
  <si>
    <t>Webinars</t>
  </si>
  <si>
    <t>Excel Dashboards &amp; Power BI</t>
  </si>
  <si>
    <t>http://www.myonlinetraininghub.com/excel-webinars</t>
  </si>
  <si>
    <t>Courses</t>
  </si>
  <si>
    <t>Advanced Excel</t>
  </si>
  <si>
    <t>https://www.myonlinetraininghub.com/excel-expert-upgrade</t>
  </si>
  <si>
    <t>Advanced Excel Formulas</t>
  </si>
  <si>
    <t>https://www.myonlinetraininghub.com/advanced-excel-formulas-course</t>
  </si>
  <si>
    <t>Power Query</t>
  </si>
  <si>
    <t>https://www.myonlinetraininghub.com/excel-power-query-course</t>
  </si>
  <si>
    <t>PivotTable Quick Start</t>
  </si>
  <si>
    <t>https://www.myonlinetraininghub.com/excel-pivottable-course-quick-start</t>
  </si>
  <si>
    <t>Xtreme PivotTables</t>
  </si>
  <si>
    <t>https://www.myonlinetraininghub.com/excel-pivottable-course</t>
  </si>
  <si>
    <t>Power Pivot</t>
  </si>
  <si>
    <t>https://www.myonlinetraininghub.com/power-pivot-course</t>
  </si>
  <si>
    <t>Excel Dashboards</t>
  </si>
  <si>
    <t>http://www.myonlinetraininghub.com/excel-dashboard-course</t>
  </si>
  <si>
    <t>Power BI</t>
  </si>
  <si>
    <t>http://www.myonlinetraininghub.com/power-bi-course</t>
  </si>
  <si>
    <t>Excel for Decision Making Under Uncertainty</t>
  </si>
  <si>
    <t>https://www.myonlinetraininghub.com/excel-for-decision-making-course</t>
  </si>
  <si>
    <t>Excel for Finance Professionals</t>
  </si>
  <si>
    <t>https://www.myonlinetraininghub.com/excel-for-finance-course</t>
  </si>
  <si>
    <t>Excel Analysis ToolPak</t>
  </si>
  <si>
    <t>https://www.myonlinetraininghub.com/excel-analysis-toolpak-course</t>
  </si>
  <si>
    <t>Excel for Customer Service Professionals</t>
  </si>
  <si>
    <t>https://www.myonlinetraininghub.com/excel-for-customer-service-professionals</t>
  </si>
  <si>
    <t>Excel for Operations Management</t>
  </si>
  <si>
    <t>https://www.myonlinetraininghub.com/excel-operations-management-course</t>
  </si>
  <si>
    <t>Financial Modelling</t>
  </si>
  <si>
    <t>https://www.myonlinetraininghub.com/financial-modelling-course</t>
  </si>
  <si>
    <t>Support</t>
  </si>
  <si>
    <t>Excel Forum</t>
  </si>
  <si>
    <t>https://www.myonlinetraininghub.com/excel-forum</t>
  </si>
  <si>
    <t>Copyright Notice</t>
  </si>
  <si>
    <t xml:space="preserve"> </t>
  </si>
  <si>
    <t>The content in this file was created by Mynda Treacy from My Online Training Hub.</t>
  </si>
  <si>
    <t>Individual users are permitted to recreate the examples for personal practice only.</t>
  </si>
  <si>
    <r>
      <t xml:space="preserve">Recreating the examples for training or demonstration to others is </t>
    </r>
    <r>
      <rPr>
        <b/>
        <sz val="14"/>
        <rFont val="Calibri"/>
        <family val="2"/>
        <scheme val="minor"/>
      </rPr>
      <t>not permitted</t>
    </r>
    <r>
      <rPr>
        <sz val="14"/>
        <rFont val="Calibri"/>
        <family val="2"/>
        <scheme val="minor"/>
      </rPr>
      <t>, unless written consent is granted by Mynda Treacy.</t>
    </r>
  </si>
  <si>
    <t>The workbook and any sheets within must be accompanied by the following copyright notice: My Online Training Hub ©.</t>
  </si>
  <si>
    <t>This sheet must remain in any file that uses this data and or these techniques.</t>
  </si>
  <si>
    <t>Any uses of this workbook and/or data must include the above attribution.</t>
  </si>
  <si>
    <t>CUBE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</si>
</sst>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9" x14ac:knownFonts="1">
    <font>
      <sz val="11"/>
      <color theme="1"/>
      <name val="Calibri"/>
      <family val="2"/>
      <scheme val="minor"/>
    </font>
    <font>
      <b/>
      <sz val="11"/>
      <color theme="1"/>
      <name val="Calibri"/>
      <family val="2"/>
      <scheme val="minor"/>
    </font>
    <font>
      <sz val="24"/>
      <color theme="0"/>
      <name val="Segoe UI Light"/>
      <family val="2"/>
    </font>
    <font>
      <sz val="24"/>
      <color theme="0"/>
      <name val="Segoe UI"/>
      <family val="2"/>
    </font>
    <font>
      <sz val="11"/>
      <color theme="1"/>
      <name val="Segoe UI"/>
      <family val="2"/>
    </font>
    <font>
      <u/>
      <sz val="11"/>
      <color theme="10"/>
      <name val="Calibri"/>
      <family val="2"/>
      <scheme val="minor"/>
    </font>
    <font>
      <sz val="20"/>
      <color theme="0"/>
      <name val="Segoe UI"/>
      <family val="2"/>
    </font>
    <font>
      <sz val="14"/>
      <name val="Calibri"/>
      <family val="2"/>
      <scheme val="minor"/>
    </font>
    <font>
      <b/>
      <sz val="14"/>
      <name val="Calibri"/>
      <family val="2"/>
      <scheme val="minor"/>
    </font>
  </fonts>
  <fills count="3">
    <fill>
      <patternFill patternType="none"/>
    </fill>
    <fill>
      <patternFill patternType="gray125"/>
    </fill>
    <fill>
      <patternFill patternType="solid">
        <fgColor theme="9" tint="-0.49998474074526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164" fontId="0" fillId="0" borderId="0" xfId="0" applyNumberFormat="1"/>
    <xf numFmtId="14" fontId="0" fillId="0" borderId="0" xfId="0" applyNumberFormat="1"/>
    <xf numFmtId="3" fontId="0" fillId="0" borderId="0" xfId="0" applyNumberFormat="1"/>
    <xf numFmtId="0" fontId="2" fillId="2" borderId="0" xfId="0" applyFont="1" applyFill="1" applyAlignment="1">
      <alignment vertical="center"/>
    </xf>
    <xf numFmtId="0" fontId="4" fillId="0" borderId="0" xfId="0" applyFont="1"/>
    <xf numFmtId="0" fontId="0" fillId="2" borderId="0" xfId="0" applyFill="1"/>
    <xf numFmtId="0" fontId="1" fillId="0" borderId="0" xfId="0" applyFont="1"/>
    <xf numFmtId="165" fontId="0" fillId="0" borderId="0" xfId="0" applyNumberFormat="1" applyAlignment="1">
      <alignment horizontal="left" indent="1"/>
    </xf>
    <xf numFmtId="0" fontId="5" fillId="0" borderId="0" xfId="1"/>
    <xf numFmtId="0" fontId="7" fillId="0" borderId="0" xfId="0" applyFont="1"/>
    <xf numFmtId="0" fontId="7" fillId="0" borderId="0" xfId="0" applyFont="1" applyAlignment="1">
      <alignment vertical="center"/>
    </xf>
    <xf numFmtId="0" fontId="3" fillId="2" borderId="0" xfId="0" applyFont="1" applyFill="1" applyAlignment="1">
      <alignment vertical="center"/>
    </xf>
    <xf numFmtId="0" fontId="6" fillId="2" borderId="0" xfId="0" applyFont="1" applyFill="1" applyAlignment="1">
      <alignment vertical="center"/>
    </xf>
  </cellXfs>
  <cellStyles count="2">
    <cellStyle name="Hyperlink" xfId="1" builtinId="8"/>
    <cellStyle name="Normal" xfId="0" builtinId="0"/>
  </cellStyles>
  <dxfs count="3">
    <dxf>
      <fill>
        <patternFill patternType="solid">
          <fgColor indexed="64"/>
          <bgColor theme="9" tint="0.79998168889431442"/>
        </patternFill>
      </fill>
    </dxf>
    <dxf>
      <numFmt numFmtId="0" formatCode="General"/>
      <fill>
        <patternFill patternType="solid">
          <fgColor indexed="64"/>
          <bgColor theme="9" tint="0.79998168889431442"/>
        </patternFill>
      </fill>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ThisWorkbookDataModel">
      <tp t="e">
        <v>#N/A</v>
        <stp>1</stp>
        <tr r="J8" s="2"/>
        <tr r="J8" s="2"/>
        <tr r="H10" s="2"/>
        <tr r="H10" s="2"/>
        <tr r="F12" s="2"/>
        <tr r="F12" s="2"/>
        <tr r="D14" s="2"/>
        <tr r="D14" s="2"/>
        <tr r="O15" s="2"/>
        <tr r="O15" s="2"/>
        <tr r="M17" s="2"/>
        <tr r="M17" s="2"/>
        <tr r="E19" s="2"/>
        <tr r="E19" s="2"/>
        <tr r="P20" s="2"/>
        <tr r="P20" s="2"/>
        <tr r="H22" s="2"/>
        <tr r="H22" s="2"/>
        <tr r="F24" s="2"/>
        <tr r="F24" s="2"/>
        <tr r="K8" s="2"/>
        <tr r="K8" s="2"/>
        <tr r="I10" s="2"/>
        <tr r="I10" s="2"/>
        <tr r="M12" s="2"/>
        <tr r="M12" s="2"/>
        <tr r="K14" s="2"/>
        <tr r="K14" s="2"/>
        <tr r="I16" s="2"/>
        <tr r="I16" s="2"/>
        <tr r="H17" s="2"/>
        <tr r="H17" s="2"/>
        <tr r="N17" s="2"/>
        <tr r="N17" s="2"/>
        <tr r="G18" s="2"/>
        <tr r="G18" s="2"/>
        <tr r="L19" s="2"/>
        <tr r="L19" s="2"/>
        <tr r="K20" s="2"/>
        <tr r="K20" s="2"/>
        <tr r="D21" s="2"/>
        <tr r="D21" s="2"/>
        <tr r="J21" s="2"/>
        <tr r="J21" s="2"/>
        <tr r="P21" s="2"/>
        <tr r="P21" s="2"/>
        <tr r="I22" s="2"/>
        <tr r="I22" s="2"/>
        <tr r="O22" s="2"/>
        <tr r="O22" s="2"/>
        <tr r="H23" s="2"/>
        <tr r="H23" s="2"/>
        <tr r="N23" s="2"/>
        <tr r="N23" s="2"/>
        <tr r="G24" s="2"/>
        <tr r="G24" s="2"/>
        <tr r="M24" s="2"/>
        <tr r="M24" s="2"/>
        <tr r="F25" s="2"/>
        <tr r="F25" s="2"/>
        <tr r="L25" s="2"/>
        <tr r="L25" s="2"/>
        <tr r="M25" s="2"/>
        <tr r="M25" s="2"/>
        <tr r="D8" s="2"/>
        <tr r="D8" s="2"/>
        <tr r="I9" s="2"/>
        <tr r="I9" s="2"/>
        <tr r="G11" s="2"/>
        <tr r="G11" s="2"/>
        <tr r="K13" s="2"/>
        <tr r="K13" s="2"/>
        <tr r="I15" s="2"/>
        <tr r="I15" s="2"/>
        <tr r="N16" s="2"/>
        <tr r="N16" s="2"/>
        <tr r="L18" s="2"/>
        <tr r="L18" s="2"/>
        <tr r="D20" s="2"/>
        <tr r="D20" s="2"/>
        <tr r="O21" s="2"/>
        <tr r="O21" s="2"/>
        <tr r="L24" s="2"/>
        <tr r="L24" s="2"/>
        <tr r="E8" s="2"/>
        <tr r="E8" s="2"/>
        <tr r="P9" s="2"/>
        <tr r="P9" s="2"/>
        <tr r="H11" s="2"/>
        <tr r="H11" s="2"/>
        <tr r="F13" s="2"/>
        <tr r="F13" s="2"/>
        <tr r="D15" s="2"/>
        <tr r="D15" s="2"/>
        <tr r="O16" s="2"/>
        <tr r="O16" s="2"/>
        <tr r="M18" s="2"/>
        <tr r="M18" s="2"/>
        <tr r="L8" s="2"/>
        <tr r="L8" s="2"/>
        <tr r="D10" s="2"/>
        <tr r="D10" s="2"/>
        <tr r="O11" s="2"/>
        <tr r="O11" s="2"/>
        <tr r="F14" s="2"/>
        <tr r="F14" s="2"/>
        <tr r="K15" s="2"/>
        <tr r="K15" s="2"/>
        <tr r="P16" s="2"/>
        <tr r="P16" s="2"/>
        <tr r="O17" s="2"/>
        <tr r="O17" s="2"/>
        <tr r="G19" s="2"/>
        <tr r="G19" s="2"/>
        <tr r="L20" s="2"/>
        <tr r="L20" s="2"/>
        <tr r="D22" s="2"/>
        <tr r="D22" s="2"/>
        <tr r="I23" s="2"/>
        <tr r="I23" s="2"/>
        <tr r="H24" s="2"/>
        <tr r="H24" s="2"/>
        <tr r="G8" s="2"/>
        <tr r="G8" s="2"/>
        <tr r="O12" s="2"/>
        <tr r="O12" s="2"/>
        <tr r="N25" s="2"/>
        <tr r="N25" s="2"/>
        <tr r="O9" s="2"/>
        <tr r="O9" s="2"/>
        <tr r="M11" s="2"/>
        <tr r="M11" s="2"/>
        <tr r="E13" s="2"/>
        <tr r="E13" s="2"/>
        <tr r="P14" s="2"/>
        <tr r="P14" s="2"/>
        <tr r="G17" s="2"/>
        <tr r="G17" s="2"/>
        <tr r="K19" s="2"/>
        <tr r="K19" s="2"/>
        <tr r="I21" s="2"/>
        <tr r="I21" s="2"/>
        <tr r="G23" s="2"/>
        <tr r="G23" s="2"/>
        <tr r="M23" s="2"/>
        <tr r="M23" s="2"/>
        <tr r="K25" s="2"/>
        <tr r="K25" s="2"/>
        <tr r="D9" s="2"/>
        <tr r="D9" s="2"/>
        <tr r="O10" s="2"/>
        <tr r="O10" s="2"/>
        <tr r="G12" s="2"/>
        <tr r="G12" s="2"/>
        <tr r="E14" s="2"/>
        <tr r="E14" s="2"/>
        <tr r="P15" s="2"/>
        <tr r="P15" s="2"/>
        <tr r="E20" s="2"/>
        <tr r="E20" s="2"/>
        <tr r="E9" s="2"/>
        <tr r="E9" s="2"/>
        <tr r="J10" s="2"/>
        <tr r="J10" s="2"/>
        <tr r="I11" s="2"/>
        <tr r="I11" s="2"/>
        <tr r="N12" s="2"/>
        <tr r="N12" s="2"/>
        <tr r="G13" s="2"/>
        <tr r="G13" s="2"/>
        <tr r="L14" s="2"/>
        <tr r="L14" s="2"/>
        <tr r="D16" s="2"/>
        <tr r="D16" s="2"/>
        <tr r="I17" s="2"/>
        <tr r="I17" s="2"/>
        <tr r="N18" s="2"/>
        <tr r="N18" s="2"/>
        <tr r="M19" s="2"/>
        <tr r="M19" s="2"/>
        <tr r="E21" s="2"/>
        <tr r="E21" s="2"/>
        <tr r="J22" s="2"/>
        <tr r="J22" s="2"/>
        <tr r="O23" s="2"/>
        <tr r="O23" s="2"/>
        <tr r="N24" s="2"/>
        <tr r="N24" s="2"/>
        <tr r="M8" s="2"/>
        <tr r="M8" s="2"/>
        <tr r="F9" s="2"/>
        <tr r="F9" s="2"/>
        <tr r="L9" s="2"/>
        <tr r="L9" s="2"/>
        <tr r="E10" s="2"/>
        <tr r="E10" s="2"/>
        <tr r="K10" s="2"/>
        <tr r="K10" s="2"/>
        <tr r="D11" s="2"/>
        <tr r="D11" s="2"/>
        <tr r="J11" s="2"/>
        <tr r="J11" s="2"/>
        <tr r="P11" s="2"/>
        <tr r="P11" s="2"/>
        <tr r="I12" s="2"/>
        <tr r="I12" s="2"/>
        <tr r="H13" s="2"/>
        <tr r="H13" s="2"/>
        <tr r="N13" s="2"/>
        <tr r="N13" s="2"/>
        <tr r="G14" s="2"/>
        <tr r="G14" s="2"/>
        <tr r="M14" s="2"/>
        <tr r="M14" s="2"/>
        <tr r="F15" s="2"/>
        <tr r="F15" s="2"/>
        <tr r="L15" s="2"/>
        <tr r="L15" s="2"/>
        <tr r="E16" s="2"/>
        <tr r="E16" s="2"/>
        <tr r="K16" s="2"/>
        <tr r="K16" s="2"/>
        <tr r="D17" s="2"/>
        <tr r="D17" s="2"/>
        <tr r="J17" s="2"/>
        <tr r="J17" s="2"/>
        <tr r="P17" s="2"/>
        <tr r="P17" s="2"/>
        <tr r="I18" s="2"/>
        <tr r="I18" s="2"/>
        <tr r="O18" s="2"/>
        <tr r="O18" s="2"/>
        <tr r="H19" s="2"/>
        <tr r="H19" s="2"/>
        <tr r="N19" s="2"/>
        <tr r="N19" s="2"/>
        <tr r="G20" s="2"/>
        <tr r="G20" s="2"/>
        <tr r="M20" s="2"/>
        <tr r="M20" s="2"/>
        <tr r="F21" s="2"/>
        <tr r="F21" s="2"/>
        <tr r="L21" s="2"/>
        <tr r="L21" s="2"/>
        <tr r="E22" s="2"/>
        <tr r="E22" s="2"/>
        <tr r="K22" s="2"/>
        <tr r="K22" s="2"/>
        <tr r="D23" s="2"/>
        <tr r="D23" s="2"/>
        <tr r="J23" s="2"/>
        <tr r="J23" s="2"/>
        <tr r="P23" s="2"/>
        <tr r="P23" s="2"/>
        <tr r="I24" s="2"/>
        <tr r="I24" s="2"/>
        <tr r="O24" s="2"/>
        <tr r="O24" s="2"/>
        <tr r="H25" s="2"/>
        <tr r="H25" s="2"/>
        <tr r="H8" s="2"/>
        <tr r="H8" s="2"/>
        <tr r="N8" s="2"/>
        <tr r="N8" s="2"/>
        <tr r="G9" s="2"/>
        <tr r="G9" s="2"/>
        <tr r="M9" s="2"/>
        <tr r="M9" s="2"/>
        <tr r="F10" s="2"/>
        <tr r="F10" s="2"/>
        <tr r="L10" s="2"/>
        <tr r="L10" s="2"/>
        <tr r="E11" s="2"/>
        <tr r="E11" s="2"/>
        <tr r="K11" s="2"/>
        <tr r="K11" s="2"/>
        <tr r="D12" s="2"/>
        <tr r="D12" s="2"/>
        <tr r="J12" s="2"/>
        <tr r="J12" s="2"/>
        <tr r="P12" s="2"/>
        <tr r="P12" s="2"/>
        <tr r="I13" s="2"/>
        <tr r="I13" s="2"/>
        <tr r="O13" s="2"/>
        <tr r="O13" s="2"/>
        <tr r="H14" s="2"/>
        <tr r="H14" s="2"/>
        <tr r="N14" s="2"/>
        <tr r="N14" s="2"/>
        <tr r="G15" s="2"/>
        <tr r="G15" s="2"/>
        <tr r="M15" s="2"/>
        <tr r="M15" s="2"/>
        <tr r="F16" s="2"/>
        <tr r="F16" s="2"/>
        <tr r="L16" s="2"/>
        <tr r="L16" s="2"/>
        <tr r="E17" s="2"/>
        <tr r="E17" s="2"/>
        <tr r="K17" s="2"/>
        <tr r="K17" s="2"/>
        <tr r="D18" s="2"/>
        <tr r="D18" s="2"/>
        <tr r="J18" s="2"/>
        <tr r="J18" s="2"/>
        <tr r="P18" s="2"/>
        <tr r="P18" s="2"/>
        <tr r="I19" s="2"/>
        <tr r="I19" s="2"/>
        <tr r="O19" s="2"/>
        <tr r="O19" s="2"/>
        <tr r="H20" s="2"/>
        <tr r="H20" s="2"/>
        <tr r="N20" s="2"/>
        <tr r="N20" s="2"/>
        <tr r="G21" s="2"/>
        <tr r="G21" s="2"/>
        <tr r="M21" s="2"/>
        <tr r="M21" s="2"/>
        <tr r="F22" s="2"/>
        <tr r="F22" s="2"/>
        <tr r="L22" s="2"/>
        <tr r="L22" s="2"/>
        <tr r="E23" s="2"/>
        <tr r="E23" s="2"/>
        <tr r="K23" s="2"/>
        <tr r="K23" s="2"/>
        <tr r="D24" s="2"/>
        <tr r="D24" s="2"/>
        <tr r="J24" s="2"/>
        <tr r="J24" s="2"/>
        <tr r="P24" s="2"/>
        <tr r="P24" s="2"/>
        <tr r="I25" s="2"/>
        <tr r="I25" s="2"/>
        <tr r="O25" s="2"/>
        <tr r="O25" s="2"/>
        <tr r="P8" s="2"/>
        <tr r="P8" s="2"/>
        <tr r="N10" s="2"/>
        <tr r="N10" s="2"/>
        <tr r="L12" s="2"/>
        <tr r="L12" s="2"/>
        <tr r="J14" s="2"/>
        <tr r="J14" s="2"/>
        <tr r="H16" s="2"/>
        <tr r="H16" s="2"/>
        <tr r="F18" s="2"/>
        <tr r="F18" s="2"/>
        <tr r="J20" s="2"/>
        <tr r="J20" s="2"/>
        <tr r="N22" s="2"/>
        <tr r="N22" s="2"/>
        <tr r="E25" s="2"/>
        <tr r="E25" s="2"/>
        <tr r="J9" s="2"/>
        <tr r="J9" s="2"/>
        <tr r="N11" s="2"/>
        <tr r="N11" s="2"/>
        <tr r="L13" s="2"/>
        <tr r="L13" s="2"/>
        <tr r="J15" s="2"/>
        <tr r="J15" s="2"/>
        <tr r="F19" s="2"/>
        <tr r="F19" s="2"/>
        <tr r="F8" s="2"/>
        <tr r="F8" s="2"/>
        <tr r="K9" s="2"/>
        <tr r="K9" s="2"/>
        <tr r="P10" s="2"/>
        <tr r="P10" s="2"/>
        <tr r="H12" s="2"/>
        <tr r="H12" s="2"/>
        <tr r="M13" s="2"/>
        <tr r="M13" s="2"/>
        <tr r="E15" s="2"/>
        <tr r="E15" s="2"/>
        <tr r="J16" s="2"/>
        <tr r="J16" s="2"/>
        <tr r="H18" s="2"/>
        <tr r="H18" s="2"/>
        <tr r="F20" s="2"/>
        <tr r="F20" s="2"/>
        <tr r="K21" s="2"/>
        <tr r="K21" s="2"/>
        <tr r="P22" s="2"/>
        <tr r="P22" s="2"/>
        <tr r="G25" s="2"/>
        <tr r="G25" s="2"/>
        <tr r="I8" s="2"/>
        <tr r="I8" s="2"/>
        <tr r="O8" s="2"/>
        <tr r="O8" s="2"/>
        <tr r="H9" s="2"/>
        <tr r="H9" s="2"/>
        <tr r="N9" s="2"/>
        <tr r="N9" s="2"/>
        <tr r="G10" s="2"/>
        <tr r="G10" s="2"/>
        <tr r="M10" s="2"/>
        <tr r="M10" s="2"/>
        <tr r="F11" s="2"/>
        <tr r="F11" s="2"/>
        <tr r="L11" s="2"/>
        <tr r="L11" s="2"/>
        <tr r="E12" s="2"/>
        <tr r="E12" s="2"/>
        <tr r="K12" s="2"/>
        <tr r="K12" s="2"/>
        <tr r="D13" s="2"/>
        <tr r="D13" s="2"/>
        <tr r="J13" s="2"/>
        <tr r="J13" s="2"/>
        <tr r="P13" s="2"/>
        <tr r="P13" s="2"/>
        <tr r="I14" s="2"/>
        <tr r="I14" s="2"/>
        <tr r="O14" s="2"/>
        <tr r="O14" s="2"/>
        <tr r="H15" s="2"/>
        <tr r="H15" s="2"/>
        <tr r="N15" s="2"/>
        <tr r="N15" s="2"/>
        <tr r="G16" s="2"/>
        <tr r="G16" s="2"/>
        <tr r="M16" s="2"/>
        <tr r="M16" s="2"/>
        <tr r="F17" s="2"/>
        <tr r="F17" s="2"/>
        <tr r="L17" s="2"/>
        <tr r="L17" s="2"/>
        <tr r="E18" s="2"/>
        <tr r="E18" s="2"/>
        <tr r="K18" s="2"/>
        <tr r="K18" s="2"/>
        <tr r="D19" s="2"/>
        <tr r="D19" s="2"/>
        <tr r="J19" s="2"/>
        <tr r="J19" s="2"/>
        <tr r="P19" s="2"/>
        <tr r="P19" s="2"/>
        <tr r="I20" s="2"/>
        <tr r="I20" s="2"/>
        <tr r="O20" s="2"/>
        <tr r="O20" s="2"/>
        <tr r="H21" s="2"/>
        <tr r="H21" s="2"/>
        <tr r="N21" s="2"/>
        <tr r="N21" s="2"/>
        <tr r="G22" s="2"/>
        <tr r="G22" s="2"/>
        <tr r="M22" s="2"/>
        <tr r="M22" s="2"/>
        <tr r="F23" s="2"/>
        <tr r="F23" s="2"/>
        <tr r="L23" s="2"/>
        <tr r="L23" s="2"/>
        <tr r="E24" s="2"/>
        <tr r="E24" s="2"/>
        <tr r="K24" s="2"/>
        <tr r="K24" s="2"/>
        <tr r="D25" s="2"/>
        <tr r="D25" s="2"/>
        <tr r="J25" s="2"/>
        <tr r="J25" s="2"/>
        <tr r="P25" s="2"/>
        <tr r="P25" s="2"/>
        <tr r="C10" s="2"/>
        <tr r="D6" s="2"/>
        <tr r="J6" s="2"/>
        <tr r="P6" s="2"/>
        <tr r="C13" s="2"/>
        <tr r="C19" s="2"/>
        <tr r="B11" s="2"/>
        <tr r="E6" s="2"/>
        <tr r="B14" s="2"/>
        <tr r="C8" s="2"/>
        <tr r="C20" s="2"/>
        <tr r="M6" s="2"/>
        <tr r="B18" s="2"/>
        <tr r="C22" s="2"/>
        <tr r="K6" s="2"/>
        <tr r="B17" s="2"/>
        <tr r="B23" s="2"/>
        <tr r="L6" s="2"/>
        <tr r="C11" s="2"/>
        <tr r="C17" s="2"/>
        <tr r="C23" s="2"/>
        <tr r="G6" s="2"/>
        <tr r="B9" s="2"/>
        <tr r="B12" s="2"/>
        <tr r="B15" s="2"/>
        <tr r="B21" s="2"/>
        <tr r="B24" s="2"/>
        <tr r="H6" s="2"/>
        <tr r="N6" s="2"/>
        <tr r="C9" s="2"/>
        <tr r="C12" s="2"/>
        <tr r="C15" s="2"/>
        <tr r="C18" s="2"/>
        <tr r="C21" s="2"/>
        <tr r="C24" s="2"/>
        <tr r="C16" s="2"/>
        <tr r="B8" s="2"/>
        <tr r="B20" s="2"/>
        <tr r="F6" s="2"/>
        <tr r="C14" s="2"/>
        <tr r="B5" s="2"/>
        <tr r="I6" s="2"/>
        <tr r="O6" s="2"/>
        <tr r="B10" s="2"/>
        <tr r="B13" s="2"/>
        <tr r="B16" s="2"/>
        <tr r="B19" s="2"/>
        <tr r="B22" s="2"/>
        <tr r="B25" s="2"/>
      </tp>
    </main>
  </volType>
</volTypes>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34" Type="http://schemas.openxmlformats.org/officeDocument/2006/relationships/customXml" Target="../customXml/item20.xml"/><Relationship Id="rId7" Type="http://schemas.microsoft.com/office/2007/relationships/slicerCache" Target="slicerCaches/slicerCache1.xml"/><Relationship Id="rId12" Type="http://schemas.openxmlformats.org/officeDocument/2006/relationships/sheetMetadata" Target="metadata.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24" Type="http://schemas.openxmlformats.org/officeDocument/2006/relationships/customXml" Target="../customXml/item10.xml"/><Relationship Id="rId32" Type="http://schemas.openxmlformats.org/officeDocument/2006/relationships/customXml" Target="../customXml/item18.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styles" Target="style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volatileDependencies" Target="volatileDependencies.xml"/><Relationship Id="rId8"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yonlinetraininghub.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myonlinetraininghub.com/excel-cube-functions" TargetMode="External"/><Relationship Id="rId1" Type="http://schemas.openxmlformats.org/officeDocument/2006/relationships/image" Target="../media/image1.png"/><Relationship Id="rId5" Type="http://schemas.openxmlformats.org/officeDocument/2006/relationships/hyperlink" Target="https://youtu.be/Wvajqz7uBbs?rel=0" TargetMode="External"/><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361950</xdr:colOff>
      <xdr:row>0</xdr:row>
      <xdr:rowOff>66675</xdr:rowOff>
    </xdr:from>
    <xdr:to>
      <xdr:col>16</xdr:col>
      <xdr:colOff>544231</xdr:colOff>
      <xdr:row>0</xdr:row>
      <xdr:rowOff>600291</xdr:rowOff>
    </xdr:to>
    <xdr:pic>
      <xdr:nvPicPr>
        <xdr:cNvPr id="2" name="Picture 1">
          <a:hlinkClick xmlns:r="http://schemas.openxmlformats.org/officeDocument/2006/relationships" r:id="rId1"/>
          <a:extLst>
            <a:ext uri="{FF2B5EF4-FFF2-40B4-BE49-F238E27FC236}">
              <a16:creationId xmlns:a16="http://schemas.microsoft.com/office/drawing/2014/main" id="{602BF8B7-A2DD-475B-8D1A-A3E7BC927E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81800" y="66675"/>
          <a:ext cx="3230281" cy="533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390525</xdr:colOff>
      <xdr:row>0</xdr:row>
      <xdr:rowOff>47625</xdr:rowOff>
    </xdr:from>
    <xdr:to>
      <xdr:col>15</xdr:col>
      <xdr:colOff>706156</xdr:colOff>
      <xdr:row>0</xdr:row>
      <xdr:rowOff>581241</xdr:rowOff>
    </xdr:to>
    <xdr:pic>
      <xdr:nvPicPr>
        <xdr:cNvPr id="2" name="Picture 1">
          <a:extLst>
            <a:ext uri="{FF2B5EF4-FFF2-40B4-BE49-F238E27FC236}">
              <a16:creationId xmlns:a16="http://schemas.microsoft.com/office/drawing/2014/main" id="{51968FC6-B746-4286-BAD5-A14A3764F1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47625"/>
          <a:ext cx="3230281" cy="533616"/>
        </a:xfrm>
        <a:prstGeom prst="rect">
          <a:avLst/>
        </a:prstGeom>
      </xdr:spPr>
    </xdr:pic>
    <xdr:clientData/>
  </xdr:twoCellAnchor>
  <xdr:twoCellAnchor editAs="oneCell">
    <xdr:from>
      <xdr:col>3</xdr:col>
      <xdr:colOff>276225</xdr:colOff>
      <xdr:row>0</xdr:row>
      <xdr:rowOff>166688</xdr:rowOff>
    </xdr:from>
    <xdr:to>
      <xdr:col>5</xdr:col>
      <xdr:colOff>466725</xdr:colOff>
      <xdr:row>0</xdr:row>
      <xdr:rowOff>461963</xdr:rowOff>
    </xdr:to>
    <xdr:grpSp>
      <xdr:nvGrpSpPr>
        <xdr:cNvPr id="3" name="Group 2">
          <a:hlinkClick xmlns:r="http://schemas.openxmlformats.org/officeDocument/2006/relationships" r:id="rId2"/>
          <a:extLst>
            <a:ext uri="{FF2B5EF4-FFF2-40B4-BE49-F238E27FC236}">
              <a16:creationId xmlns:a16="http://schemas.microsoft.com/office/drawing/2014/main" id="{B400633A-A0D3-4400-8BDE-7DCD24BC3958}"/>
            </a:ext>
          </a:extLst>
        </xdr:cNvPr>
        <xdr:cNvGrpSpPr/>
      </xdr:nvGrpSpPr>
      <xdr:grpSpPr>
        <a:xfrm>
          <a:off x="2486025" y="166688"/>
          <a:ext cx="1162050" cy="295275"/>
          <a:chOff x="4486275" y="142875"/>
          <a:chExt cx="1162050" cy="295275"/>
        </a:xfrm>
      </xdr:grpSpPr>
      <xdr:sp macro="" textlink="">
        <xdr:nvSpPr>
          <xdr:cNvPr id="4" name="Rectangle: Rounded Corners 3">
            <a:extLst>
              <a:ext uri="{FF2B5EF4-FFF2-40B4-BE49-F238E27FC236}">
                <a16:creationId xmlns:a16="http://schemas.microsoft.com/office/drawing/2014/main" id="{846205F7-034C-4596-BFFB-744AF65FFCB4}"/>
              </a:ext>
            </a:extLst>
          </xdr:cNvPr>
          <xdr:cNvSpPr/>
        </xdr:nvSpPr>
        <xdr:spPr>
          <a:xfrm>
            <a:off x="4486275" y="142875"/>
            <a:ext cx="1162050"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5" name="Graphic 4" descr="Document">
            <a:extLst>
              <a:ext uri="{FF2B5EF4-FFF2-40B4-BE49-F238E27FC236}">
                <a16:creationId xmlns:a16="http://schemas.microsoft.com/office/drawing/2014/main" id="{87921171-A295-424A-BDC6-CB7F90BE51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149" y="171449"/>
            <a:ext cx="238126" cy="238126"/>
          </a:xfrm>
          <a:prstGeom prst="rect">
            <a:avLst/>
          </a:prstGeom>
        </xdr:spPr>
      </xdr:pic>
    </xdr:grpSp>
    <xdr:clientData/>
  </xdr:twoCellAnchor>
  <xdr:twoCellAnchor editAs="oneCell">
    <xdr:from>
      <xdr:col>6</xdr:col>
      <xdr:colOff>247649</xdr:colOff>
      <xdr:row>0</xdr:row>
      <xdr:rowOff>166688</xdr:rowOff>
    </xdr:from>
    <xdr:to>
      <xdr:col>9</xdr:col>
      <xdr:colOff>152399</xdr:colOff>
      <xdr:row>0</xdr:row>
      <xdr:rowOff>461963</xdr:rowOff>
    </xdr:to>
    <xdr:grpSp>
      <xdr:nvGrpSpPr>
        <xdr:cNvPr id="6" name="Group 5">
          <a:hlinkClick xmlns:r="http://schemas.openxmlformats.org/officeDocument/2006/relationships" r:id="rId5"/>
          <a:extLst>
            <a:ext uri="{FF2B5EF4-FFF2-40B4-BE49-F238E27FC236}">
              <a16:creationId xmlns:a16="http://schemas.microsoft.com/office/drawing/2014/main" id="{BB6D74ED-A210-4165-B4A3-4E1A4C3C3AEC}"/>
            </a:ext>
          </a:extLst>
        </xdr:cNvPr>
        <xdr:cNvGrpSpPr/>
      </xdr:nvGrpSpPr>
      <xdr:grpSpPr>
        <a:xfrm>
          <a:off x="3914774" y="166688"/>
          <a:ext cx="1362075" cy="295275"/>
          <a:chOff x="5400674" y="152400"/>
          <a:chExt cx="1362075" cy="295275"/>
        </a:xfrm>
      </xdr:grpSpPr>
      <xdr:sp macro="" textlink="">
        <xdr:nvSpPr>
          <xdr:cNvPr id="7" name="Rectangle: Rounded Corners 6">
            <a:extLst>
              <a:ext uri="{FF2B5EF4-FFF2-40B4-BE49-F238E27FC236}">
                <a16:creationId xmlns:a16="http://schemas.microsoft.com/office/drawing/2014/main" id="{B62E67D2-23A4-4BC2-ADF5-2C90288FC9E6}"/>
              </a:ext>
            </a:extLst>
          </xdr:cNvPr>
          <xdr:cNvSpPr/>
        </xdr:nvSpPr>
        <xdr:spPr>
          <a:xfrm>
            <a:off x="5400674" y="152400"/>
            <a:ext cx="1362075"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8" name="Group 7">
            <a:extLst>
              <a:ext uri="{FF2B5EF4-FFF2-40B4-BE49-F238E27FC236}">
                <a16:creationId xmlns:a16="http://schemas.microsoft.com/office/drawing/2014/main" id="{DC6C1650-F837-494D-806E-98DC533FFF7E}"/>
              </a:ext>
            </a:extLst>
          </xdr:cNvPr>
          <xdr:cNvGrpSpPr/>
        </xdr:nvGrpSpPr>
        <xdr:grpSpPr>
          <a:xfrm>
            <a:off x="6419850" y="200025"/>
            <a:ext cx="280427" cy="200025"/>
            <a:chOff x="5495924" y="2943225"/>
            <a:chExt cx="1362075" cy="971550"/>
          </a:xfrm>
        </xdr:grpSpPr>
        <xdr:sp macro="" textlink="">
          <xdr:nvSpPr>
            <xdr:cNvPr id="9" name="Rectangle: Rounded Corners 8">
              <a:extLst>
                <a:ext uri="{FF2B5EF4-FFF2-40B4-BE49-F238E27FC236}">
                  <a16:creationId xmlns:a16="http://schemas.microsoft.com/office/drawing/2014/main" id="{E9D0BC76-A026-483D-81C1-29ADA95DF59B}"/>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0" name="Isosceles Triangle 9">
              <a:extLst>
                <a:ext uri="{FF2B5EF4-FFF2-40B4-BE49-F238E27FC236}">
                  <a16:creationId xmlns:a16="http://schemas.microsoft.com/office/drawing/2014/main" id="{6B918556-95E4-40F5-8C09-B8A8D662C608}"/>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twoCellAnchor editAs="oneCell">
    <xdr:from>
      <xdr:col>1</xdr:col>
      <xdr:colOff>19050</xdr:colOff>
      <xdr:row>1</xdr:row>
      <xdr:rowOff>66675</xdr:rowOff>
    </xdr:from>
    <xdr:to>
      <xdr:col>2</xdr:col>
      <xdr:colOff>419100</xdr:colOff>
      <xdr:row>3</xdr:row>
      <xdr:rowOff>133350</xdr:rowOff>
    </xdr:to>
    <mc:AlternateContent xmlns:mc="http://schemas.openxmlformats.org/markup-compatibility/2006" xmlns:a14="http://schemas.microsoft.com/office/drawing/2010/main">
      <mc:Choice Requires="a14">
        <xdr:graphicFrame macro="">
          <xdr:nvGraphicFramePr>
            <xdr:cNvPr id="15" name="Date (Year)">
              <a:extLst>
                <a:ext uri="{FF2B5EF4-FFF2-40B4-BE49-F238E27FC236}">
                  <a16:creationId xmlns:a16="http://schemas.microsoft.com/office/drawing/2014/main" id="{E9D04993-669A-4720-BBF8-1A5FFFE90FF4}"/>
                </a:ext>
              </a:extLst>
            </xdr:cNvPr>
            <xdr:cNvGraphicFramePr/>
          </xdr:nvGraphicFramePr>
          <xdr:xfrm>
            <a:off x="0" y="0"/>
            <a:ext cx="0" cy="0"/>
          </xdr:xfrm>
          <a:graphic>
            <a:graphicData uri="http://schemas.microsoft.com/office/drawing/2010/slicer">
              <sle:slicer xmlns:sle="http://schemas.microsoft.com/office/drawing/2010/slicer" name="Date (Year)"/>
            </a:graphicData>
          </a:graphic>
        </xdr:graphicFrame>
      </mc:Choice>
      <mc:Fallback xmlns="">
        <xdr:sp macro="" textlink="">
          <xdr:nvSpPr>
            <xdr:cNvPr id="0" name=""/>
            <xdr:cNvSpPr>
              <a:spLocks noTextEdit="1"/>
            </xdr:cNvSpPr>
          </xdr:nvSpPr>
          <xdr:spPr>
            <a:xfrm>
              <a:off x="247650" y="685800"/>
              <a:ext cx="1390650" cy="6381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2</xdr:col>
      <xdr:colOff>3933825</xdr:colOff>
      <xdr:row>0</xdr:row>
      <xdr:rowOff>57150</xdr:rowOff>
    </xdr:from>
    <xdr:ext cx="3230281" cy="533616"/>
    <xdr:pic>
      <xdr:nvPicPr>
        <xdr:cNvPr id="2" name="Picture 1">
          <a:hlinkClick xmlns:r="http://schemas.openxmlformats.org/officeDocument/2006/relationships" r:id="rId1"/>
          <a:extLst>
            <a:ext uri="{FF2B5EF4-FFF2-40B4-BE49-F238E27FC236}">
              <a16:creationId xmlns:a16="http://schemas.microsoft.com/office/drawing/2014/main" id="{C1BB1D3E-2CF4-4961-8C94-D3F6B5F91C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6625" y="57150"/>
          <a:ext cx="3230281" cy="533616"/>
        </a:xfrm>
        <a:prstGeom prst="rect">
          <a:avLst/>
        </a:prstGeom>
      </xdr:spPr>
    </xdr:pic>
    <xdr:clientData/>
  </xdr:one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saveData="0" refreshedBy="Mynda Treacy" refreshedDate="44581.677747800924" backgroundQuery="1" createdVersion="3" refreshedVersion="7" minRefreshableVersion="3" recordCount="0" tupleCache="1" xr:uid="{DDC5E869-B1A3-4B76-A586-0FB2A8D91271}">
  <cacheSource type="external" connectionId="1"/>
  <cacheFields count="6">
    <cacheField name="[Categories].[Sub-category].[Sub-category]" caption="Sub-category" numFmtId="0" hierarchy="1" level="1">
      <sharedItems count="17">
        <s v="[Categories].[Sub-category].&amp;[Clothes]" c="Clothes"/>
        <s v="[Categories].[Sub-category].&amp;[Coffee]" c="Coffee"/>
        <s v="[Categories].[Sub-category].&amp;[Dentist]" c="Dentist"/>
        <s v="[Categories].[Sub-category].&amp;[Doctor]" c="Doctor"/>
        <s v="[Categories].[Sub-category].&amp;[Donation]" c="Donation"/>
        <s v="[Categories].[Sub-category].&amp;[Entertainment]" c="Entertainment"/>
        <s v="[Categories].[Sub-category].&amp;[Furnishings]" c="Furnishings"/>
        <s v="[Categories].[Sub-category].&amp;[Gas/Electrics]" c="Gas/Electrics"/>
        <s v="[Categories].[Sub-category].&amp;[Gifts]" c="Gifts"/>
        <s v="[Categories].[Sub-category].&amp;[Groceries]" c="Groceries"/>
        <s v="[Categories].[Sub-category].&amp;[Gym]" c="Gym"/>
        <s v="[Categories].[Sub-category].&amp;[MV Fuel]" c="MV Fuel"/>
        <s v="[Categories].[Sub-category].&amp;[MV Loan]" c="MV Loan"/>
        <s v="[Categories].[Sub-category].&amp;[Phone]" c="Phone"/>
        <s v="[Categories].[Sub-category].&amp;[Rent]" c="Rent"/>
        <s v="[Categories].[Sub-category].&amp;[Restaurant]" c="Restaurant"/>
        <s v="[Categories].[Sub-category].&amp;[Taxi]" c="Taxi"/>
      </sharedItems>
    </cacheField>
    <cacheField name="[Data].[Date (Year)].[Date (Year)]" caption="Date (Year)" numFmtId="0" hierarchy="7" level="1">
      <sharedItems count="2">
        <s v="[Data].[Date (Year)].&amp;[2021]" c="2021"/>
        <s v="[Data].[Date (Year)].&amp;[2022]" c="2022"/>
      </sharedItems>
    </cacheField>
    <cacheField name="[Categories].[Category].[Category]" caption="Category" numFmtId="0" level="1">
      <sharedItems count="6">
        <s v="[Categories].[Category].&amp;[Transport]" c="Transport"/>
        <s v="[Categories].[Category].&amp;[Living Expenses]" c="Living Expenses"/>
        <s v="[Categories].[Category].&amp;[Discretionary]" c="Discretionary"/>
        <s v="[Categories].[Category].&amp;[Dining Out]" c="Dining Out"/>
        <s v="[Categories].[Category].&amp;[Charity]" c="Charity"/>
        <s v="[Categories].[Category].&amp;[Medical]" c="Medical"/>
      </sharedItems>
    </cacheField>
    <cacheField name="[Data].[Date (Month)].[Date (Month)]" caption="Date (Month)" numFmtId="0" hierarchy="6" level="1">
      <sharedItems count="12">
        <s v="[Data].[Date (Month)].&amp;[Oct]" c="Oct"/>
        <s v="[Data].[Date (Month)].&amp;[Apr]" c="Apr"/>
        <s v="[Data].[Date (Month)].&amp;[Jul]" c="Jul"/>
        <s v="[Data].[Date (Month)].&amp;[Sep]" c="Sep"/>
        <s v="[Data].[Date (Month)].&amp;[Aug]" c="Aug"/>
        <s v="[Data].[Date (Month)].&amp;[Feb]" c="Feb"/>
        <s v="[Data].[Date (Month)].&amp;[Jun]" c="Jun"/>
        <s v="[Data].[Date (Month)].&amp;[May]" c="May"/>
        <s v="[Data].[Date (Month)].&amp;[Mar]" c="Mar"/>
        <s v="[Data].[Date (Month)].&amp;[Jan]" c="Jan"/>
        <s v="[Data].[Date (Month)].&amp;[Nov]" c="Nov"/>
        <s v="[Data].[Date (Month)].&amp;[Dec]" c="Dec"/>
      </sharedItems>
    </cacheField>
    <cacheField name="[Data].[Sub-category].[Sub-category]" caption="Sub-category" numFmtId="0" hierarchy="5" level="1">
      <sharedItems count="17">
        <s v="[Data].[Sub-category].&amp;[Taxi]" c="Taxi"/>
        <s v="[Data].[Sub-category].&amp;[Entertainment]" c="Entertainment"/>
        <s v="[Data].[Sub-category].&amp;[Groceries]" c="Groceries"/>
        <s v="[Data].[Sub-category].&amp;[Phone]" c="Phone"/>
        <s v="[Data].[Sub-category].&amp;[MV Loan]" c="MV Loan"/>
        <s v="[Data].[Sub-category].&amp;[Clothes]" c="Clothes"/>
        <s v="[Data].[Sub-category].&amp;[Dentist]" c="Dentist"/>
        <s v="[Data].[Sub-category].&amp;[MV Fuel]" c="MV Fuel"/>
        <s v="[Data].[Sub-category].&amp;[Rent]" c="Rent"/>
        <s v="[Data].[Sub-category].&amp;[Gas/Electrics]" c="Gas/Electrics"/>
        <s v="[Data].[Sub-category].&amp;[Furnishings]" c="Furnishings"/>
        <s v="[Data].[Sub-category].&amp;[Restaurant]" c="Restaurant"/>
        <s v="[Data].[Sub-category].&amp;[Doctor]" c="Doctor"/>
        <s v="[Data].[Sub-category].&amp;[Gym]" c="Gym"/>
        <s v="[Data].[Sub-category].&amp;[Coffee]" c="Coffee"/>
        <s v="[Data].[Sub-category].&amp;[Gifts]" c="Gifts"/>
        <s v="[Data].[Sub-category].&amp;[Donation]" c="Donation"/>
      </sharedItems>
    </cacheField>
    <cacheField name="[Measures].[MeasuresLevel]" caption="MeasuresLevel" numFmtId="0" hierarchy="8">
      <sharedItems count="1">
        <s v="[Measures].[Sum of Amount]" c="Sum of Amount"/>
      </sharedItems>
    </cacheField>
  </cacheFields>
  <cacheHierarchies count="14">
    <cacheHierarchy uniqueName="[Categories].[Category]" caption="Category" attribute="1" defaultMemberUniqueName="[Categories].[Category].[All]" allUniqueName="[Categories].[Category].[All]" allCaption="All" dimensionUniqueName="[Categories]" displayFolder="" count="2" memberValueDatatype="130" unbalanced="0">
      <fieldsUsage count="2">
        <fieldUsage x="-1"/>
        <fieldUsage x="2"/>
      </fieldsUsage>
    </cacheHierarchy>
    <cacheHierarchy uniqueName="[Categories].[Sub-category]" caption="Sub-category" attribute="1" defaultMemberUniqueName="[Categories].[Sub-category].[All]" allUniqueName="[Categories].[Sub-category].[All]" dimensionUniqueName="[Categories]" displayFolder="" count="2" memberValueDatatype="130" unbalanced="0">
      <fieldsUsage count="2">
        <fieldUsage x="-1"/>
        <fieldUsage x="0"/>
      </fieldsUsage>
    </cacheHierarchy>
    <cacheHierarchy uniqueName="[Data].[Date]" caption="Date" attribute="1" time="1" defaultMemberUniqueName="[Data].[Date].[All]" allUniqueName="[Data].[Date].[All]" dimensionUniqueName="[Data]" displayFolder="" count="2" memberValueDatatype="7" unbalanced="0"/>
    <cacheHierarchy uniqueName="[Data].[Description]" caption="Description" attribute="1" defaultMemberUniqueName="[Data].[Description].[All]" allUniqueName="[Data].[Description].[All]" dimensionUniqueName="[Data]" displayFolder="" count="2" memberValueDatatype="130" unbalanced="0"/>
    <cacheHierarchy uniqueName="[Data].[Amount]" caption="Amount" attribute="1" defaultMemberUniqueName="[Data].[Amount].[All]" allUniqueName="[Data].[Amount].[All]" dimensionUniqueName="[Data]" displayFolder="" count="2" memberValueDatatype="5" unbalanced="0"/>
    <cacheHierarchy uniqueName="[Data].[Sub-category]" caption="Sub-category" attribute="1" defaultMemberUniqueName="[Data].[Sub-category].[All]" allUniqueName="[Data].[Sub-category].[All]" dimensionUniqueName="[Data]" displayFolder="" count="2" memberValueDatatype="130" unbalanced="0">
      <fieldsUsage count="2">
        <fieldUsage x="-1"/>
        <fieldUsage x="4"/>
      </fieldsUsage>
    </cacheHierarchy>
    <cacheHierarchy uniqueName="[Data].[Date (Month)]" caption="Date (Month)" attribute="1" defaultMemberUniqueName="[Data].[Date (Month)].[All]" allUniqueName="[Data].[Date (Month)].[All]" allCaption="All" dimensionUniqueName="[Data]" displayFolder="" count="2" memberValueDatatype="130" unbalanced="0">
      <fieldsUsage count="2">
        <fieldUsage x="-1"/>
        <fieldUsage x="3"/>
      </fieldsUsage>
    </cacheHierarchy>
    <cacheHierarchy uniqueName="[Data].[Date (Year)]" caption="Date (Year)" attribute="1" defaultMemberUniqueName="[Data].[Date (Year)].[All]" allUniqueName="[Data].[Date (Year)].[All]" allCaption="All" dimensionUniqueName="[Data]" displayFolder="" count="2" memberValueDatatype="130" unbalanced="0">
      <fieldsUsage count="2">
        <fieldUsage x="-1"/>
        <fieldUsage x="1"/>
      </fieldsUsage>
    </cacheHierarchy>
    <cacheHierarchy uniqueName="[Measures]" caption="Measures" attribute="1" keyAttribute="1" defaultMemberUniqueName="[Measures].[__No measures defined]" dimensionUniqueName="[Measures]" displayFolder="" measures="1" count="1" memberValueDatatype="130" unbalanced="0">
      <fieldsUsage count="1">
        <fieldUsage x="5"/>
      </fieldsUsage>
    </cacheHierarchy>
    <cacheHierarchy uniqueName="[Data].[Date (Month Index)]" caption="Date (Month Index)" attribute="1" defaultMemberUniqueName="[Data].[Date (Month Index)].[All]" allUniqueName="[Data].[Date (Month Index)].[All]" dimensionUniqueName="[Data]" displayFolder="" count="2" memberValueDatatype="20" unbalanced="0" hidden="1"/>
    <cacheHierarchy uniqueName="[Measures].[__XL_Count Table1]" caption="__XL_Count Table1" measure="1" displayFolder="" measureGroup="Data" count="0" hidden="1"/>
    <cacheHierarchy uniqueName="[Measures].[__XL_Count Categories]" caption="__XL_Count Categories" measure="1" displayFolder="" measureGroup="Categories" count="0" hidden="1"/>
    <cacheHierarchy uniqueName="[Measures].[__No measures defined]" caption="__No measures defined" measure="1" displayFolder="" count="0" hidden="1"/>
    <cacheHierarchy uniqueName="[Measures].[Sum of Amount]" caption="Sum of Amount" measure="1" displayFolder="" measureGroup="Data" count="0" hidden="1">
      <extLst>
        <ext xmlns:x15="http://schemas.microsoft.com/office/spreadsheetml/2010/11/main" uri="{B97F6D7D-B522-45F9-BDA1-12C45D357490}">
          <x15:cacheHierarchy aggregatedColumn="4"/>
        </ext>
      </extLst>
    </cacheHierarchy>
  </cacheHierarchies>
  <kpis count="0"/>
  <tupleCache>
    <entries count="702">
      <n v="55">
        <tpls c="5">
          <tpl fld="2" item="4"/>
          <tpl fld="4" item="16"/>
          <tpl fld="3" item="8"/>
          <tpl hier="7" item="1"/>
          <tpl fld="5" item="0"/>
        </tpls>
      </n>
      <n v="115">
        <tpls c="5">
          <tpl fld="2" item="3"/>
          <tpl fld="4" item="14"/>
          <tpl fld="3" item="0"/>
          <tpl hier="7" item="1"/>
          <tpl fld="5" item="0"/>
        </tpls>
      </n>
      <n v="382.9">
        <tpls c="5">
          <tpl fld="2" item="2"/>
          <tpl fld="4" item="5"/>
          <tpl fld="3" item="6"/>
          <tpl hier="7" item="1"/>
          <tpl fld="5" item="0"/>
        </tpls>
      </n>
      <m>
        <tpls c="5">
          <tpl fld="2" item="2"/>
          <tpl fld="4" item="10"/>
          <tpl fld="3" item="4"/>
          <tpl hier="7" item="1"/>
          <tpl fld="5" item="0"/>
        </tpls>
      </m>
      <n v="30">
        <tpls c="5">
          <tpl fld="2" item="2"/>
          <tpl fld="4" item="13"/>
          <tpl fld="3" item="1"/>
          <tpl hier="7" item="1"/>
          <tpl fld="5" item="0"/>
        </tpls>
      </n>
      <n v="55">
        <tpls c="5">
          <tpl fld="2" item="4"/>
          <tpl fld="4" item="16"/>
          <tpl fld="3" item="7"/>
          <tpl hier="7" item="1"/>
          <tpl fld="5" item="0"/>
        </tpls>
      </n>
      <n v="101">
        <tpls c="5">
          <tpl fld="2" item="3"/>
          <tpl fld="4" item="11"/>
          <tpl fld="3" item="9"/>
          <tpl hier="7" item="1"/>
          <tpl fld="5" item="0"/>
        </tpls>
      </n>
      <n v="388.9">
        <tpls c="5">
          <tpl fld="2" item="2"/>
          <tpl fld="4" item="5"/>
          <tpl fld="3" item="4"/>
          <tpl hier="7" item="1"/>
          <tpl fld="5" item="0"/>
        </tpls>
      </n>
      <m>
        <tpls c="5">
          <tpl fld="2" item="2"/>
          <tpl fld="4" item="10"/>
          <tpl fld="3" item="1"/>
          <tpl hier="7" item="1"/>
          <tpl fld="5" item="0"/>
        </tpls>
      </m>
      <n v="49">
        <tpls c="5">
          <tpl fld="2" item="2"/>
          <tpl fld="4" item="15"/>
          <tpl fld="3" item="7"/>
          <tpl hier="7" item="1"/>
          <tpl fld="5" item="0"/>
        </tpls>
      </n>
      <n v="56.1">
        <tpls c="5">
          <tpl fld="2" item="1"/>
          <tpl fld="4" item="9"/>
          <tpl fld="3" item="2"/>
          <tpl hier="7" item="1"/>
          <tpl fld="5" item="0"/>
        </tpls>
      </n>
      <n v="900">
        <tpls c="5">
          <tpl fld="2" item="1"/>
          <tpl fld="4" item="8"/>
          <tpl fld="3" item="1"/>
          <tpl hier="7" item="1"/>
          <tpl fld="5" item="0"/>
        </tpls>
      </n>
      <n v="55">
        <tpls c="5">
          <tpl fld="2" item="4"/>
          <tpl fld="4" item="16"/>
          <tpl fld="3" item="9"/>
          <tpl hier="7" item="1"/>
          <tpl fld="5" item="0"/>
        </tpls>
      </n>
      <n v="55">
        <tpls c="5">
          <tpl fld="2" item="4"/>
          <tpl fld="4" item="16"/>
          <tpl fld="3" item="2"/>
          <tpl hier="7" item="1"/>
          <tpl fld="5" item="0"/>
        </tpls>
      </n>
      <n v="105">
        <tpls c="5">
          <tpl fld="2" item="3"/>
          <tpl fld="4" item="14"/>
          <tpl fld="3" item="5"/>
          <tpl hier="7" item="1"/>
          <tpl fld="5" item="0"/>
        </tpls>
      </n>
      <n v="115">
        <tpls c="5">
          <tpl fld="2" item="3"/>
          <tpl fld="4" item="14"/>
          <tpl fld="3" item="4"/>
          <tpl hier="7" item="1"/>
          <tpl fld="5" item="0"/>
        </tpls>
      </n>
      <n v="122">
        <tpls c="5">
          <tpl fld="2" item="3"/>
          <tpl fld="4" item="11"/>
          <tpl fld="3" item="8"/>
          <tpl hier="7" item="1"/>
          <tpl fld="5" item="0"/>
        </tpls>
      </n>
      <n v="140.5">
        <tpls c="5">
          <tpl fld="2" item="3"/>
          <tpl fld="4" item="11"/>
          <tpl fld="3" item="3"/>
          <tpl hier="7" item="1"/>
          <tpl fld="5" item="0"/>
        </tpls>
      </n>
      <n v="376.9">
        <tpls c="5">
          <tpl fld="2" item="2"/>
          <tpl fld="4" item="5"/>
          <tpl fld="3" item="1"/>
          <tpl hier="7" item="1"/>
          <tpl fld="5" item="0"/>
        </tpls>
      </n>
      <n v="395">
        <tpls c="5">
          <tpl fld="2" item="2"/>
          <tpl fld="4" item="5"/>
          <tpl fld="3" item="0"/>
          <tpl hier="7" item="1"/>
          <tpl fld="5" item="0"/>
        </tpls>
      </n>
      <n v="78.900000000000006">
        <tpls c="5">
          <tpl fld="2" item="2"/>
          <tpl fld="4" item="1"/>
          <tpl fld="3" item="7"/>
          <tpl hier="7" item="1"/>
          <tpl fld="5" item="0"/>
        </tpls>
      </n>
      <n v="1954.6">
        <tpls c="5">
          <tpl fld="2" item="2"/>
          <tpl fld="4" item="1"/>
          <tpl hier="6" item="4294967295"/>
          <tpl hier="7" item="1"/>
          <tpl fld="5" item="0"/>
        </tpls>
      </n>
      <m>
        <tpls c="5">
          <tpl fld="2" item="2"/>
          <tpl fld="4" item="10"/>
          <tpl fld="3" item="6"/>
          <tpl hier="7" item="1"/>
          <tpl fld="5" item="0"/>
        </tpls>
      </m>
      <n v="45">
        <tpls c="5">
          <tpl fld="2" item="2"/>
          <tpl fld="4" item="15"/>
          <tpl fld="3" item="9"/>
          <tpl hier="7" item="1"/>
          <tpl fld="5" item="0"/>
        </tpls>
      </n>
      <n v="51.1">
        <tpls c="5">
          <tpl fld="2" item="2"/>
          <tpl fld="4" item="15"/>
          <tpl fld="3" item="2"/>
          <tpl hier="7" item="1"/>
          <tpl fld="5" item="0"/>
        </tpls>
      </n>
      <n v="30">
        <tpls c="5">
          <tpl fld="2" item="2"/>
          <tpl fld="4" item="13"/>
          <tpl fld="3" item="5"/>
          <tpl hier="7" item="1"/>
          <tpl fld="5" item="0"/>
        </tpls>
      </n>
      <n v="30">
        <tpls c="5">
          <tpl fld="2" item="2"/>
          <tpl fld="4" item="13"/>
          <tpl fld="3" item="4"/>
          <tpl hier="7" item="1"/>
          <tpl fld="5" item="0"/>
        </tpls>
      </n>
      <n v="52.1">
        <tpls c="5">
          <tpl fld="2" item="1"/>
          <tpl fld="4" item="9"/>
          <tpl fld="3" item="8"/>
          <tpl hier="7" item="1"/>
          <tpl fld="5" item="0"/>
        </tpls>
      </n>
      <n v="58.1">
        <tpls c="5">
          <tpl fld="2" item="1"/>
          <tpl fld="4" item="9"/>
          <tpl fld="3" item="3"/>
          <tpl hier="7" item="1"/>
          <tpl fld="5" item="0"/>
        </tpls>
      </n>
      <n v="594.1">
        <tpls c="5">
          <tpl fld="2" item="1"/>
          <tpl fld="4" item="2"/>
          <tpl fld="3" item="1"/>
          <tpl hier="7" item="1"/>
          <tpl fld="5" item="0"/>
        </tpls>
      </n>
      <n v="616.79999999999995">
        <tpls c="5">
          <tpl fld="2" item="1"/>
          <tpl fld="4" item="2"/>
          <tpl fld="3" item="0"/>
          <tpl hier="7" item="1"/>
          <tpl fld="5" item="0"/>
        </tpls>
      </n>
      <n v="40">
        <tpls c="5">
          <tpl fld="2" item="1"/>
          <tpl fld="4" item="3"/>
          <tpl fld="3" item="7"/>
          <tpl hier="7" item="1"/>
          <tpl fld="5" item="0"/>
        </tpls>
      </n>
      <n v="480">
        <tpls c="5">
          <tpl fld="2" item="1"/>
          <tpl fld="4" item="3"/>
          <tpl hier="6" item="4294967295"/>
          <tpl hier="7" item="1"/>
          <tpl fld="5" item="0"/>
        </tpls>
      </n>
      <n v="900">
        <tpls c="5">
          <tpl fld="2" item="1"/>
          <tpl fld="4" item="8"/>
          <tpl fld="3" item="6"/>
          <tpl hier="7" item="1"/>
          <tpl fld="5" item="0"/>
        </tpls>
      </n>
      <n v="154">
        <tpls c="5">
          <tpl fld="2" item="5"/>
          <tpl fld="4" item="6"/>
          <tpl fld="3" item="9"/>
          <tpl hier="7" item="1"/>
          <tpl fld="5" item="0"/>
        </tpls>
      </n>
      <m>
        <tpls c="5">
          <tpl fld="2" item="5"/>
          <tpl fld="4" item="6"/>
          <tpl fld="3" item="2"/>
          <tpl hier="7" item="1"/>
          <tpl fld="5" item="0"/>
        </tpls>
      </m>
      <m>
        <tpls c="5">
          <tpl fld="2" item="5"/>
          <tpl fld="4" item="12"/>
          <tpl fld="3" item="5"/>
          <tpl hier="7" item="1"/>
          <tpl fld="5" item="0"/>
        </tpls>
      </m>
      <m>
        <tpls c="5">
          <tpl fld="2" item="5"/>
          <tpl fld="4" item="12"/>
          <tpl fld="3" item="4"/>
          <tpl hier="7" item="1"/>
          <tpl fld="5" item="0"/>
        </tpls>
      </m>
      <n v="143.9">
        <tpls c="5">
          <tpl fld="2" item="0"/>
          <tpl fld="4" item="7"/>
          <tpl fld="3" item="8"/>
          <tpl hier="7" item="1"/>
          <tpl fld="5" item="0"/>
        </tpls>
      </n>
      <n v="155.9">
        <tpls c="5">
          <tpl fld="2" item="0"/>
          <tpl fld="4" item="7"/>
          <tpl fld="3" item="3"/>
          <tpl hier="7" item="1"/>
          <tpl fld="5" item="0"/>
        </tpls>
      </n>
      <n v="150">
        <tpls c="5">
          <tpl fld="2" item="0"/>
          <tpl fld="4" item="4"/>
          <tpl fld="3" item="1"/>
          <tpl hier="7" item="1"/>
          <tpl fld="5" item="0"/>
        </tpls>
      </n>
      <n v="150">
        <tpls c="5">
          <tpl fld="2" item="0"/>
          <tpl fld="4" item="4"/>
          <tpl fld="3" item="0"/>
          <tpl hier="7" item="1"/>
          <tpl fld="5" item="0"/>
        </tpls>
      </n>
      <n v="59.2">
        <tpls c="5">
          <tpl fld="2" item="0"/>
          <tpl fld="4" item="0"/>
          <tpl fld="3" item="7"/>
          <tpl hier="7" item="1"/>
          <tpl fld="5" item="0"/>
        </tpls>
      </n>
      <n v="738.20000000000016">
        <tpls c="5">
          <tpl fld="2" item="0"/>
          <tpl fld="4" item="0"/>
          <tpl hier="6" item="4294967295"/>
          <tpl hier="7" item="1"/>
          <tpl fld="5" item="0"/>
        </tpls>
      </n>
      <n v="3035.7">
        <tpls c="4">
          <tpl hier="0" item="4294967295"/>
          <tpl fld="3" item="6"/>
          <tpl hier="7" item="1"/>
          <tpl fld="5" item="0"/>
        </tpls>
      </n>
      <n v="55">
        <tpls c="5">
          <tpl fld="2" item="4"/>
          <tpl fld="4" item="16"/>
          <tpl fld="3" item="5"/>
          <tpl hier="7" item="1"/>
          <tpl fld="5" item="0"/>
        </tpls>
      </n>
      <n v="55">
        <tpls c="5">
          <tpl fld="2" item="4"/>
          <tpl fld="4" item="16"/>
          <tpl fld="3" item="4"/>
          <tpl hier="7" item="1"/>
          <tpl fld="5" item="0"/>
        </tpls>
      </n>
      <n v="115">
        <tpls c="5">
          <tpl fld="2" item="3"/>
          <tpl fld="4" item="14"/>
          <tpl fld="3" item="8"/>
          <tpl hier="7" item="1"/>
          <tpl fld="5" item="0"/>
        </tpls>
      </n>
      <n v="110">
        <tpls c="5">
          <tpl fld="2" item="3"/>
          <tpl fld="4" item="14"/>
          <tpl fld="3" item="3"/>
          <tpl hier="7" item="1"/>
          <tpl fld="5" item="0"/>
        </tpls>
      </n>
      <n v="125.1">
        <tpls c="5">
          <tpl fld="2" item="3"/>
          <tpl fld="4" item="11"/>
          <tpl fld="3" item="1"/>
          <tpl hier="7" item="1"/>
          <tpl fld="5" item="0"/>
        </tpls>
      </n>
      <n v="143.4">
        <tpls c="5">
          <tpl fld="2" item="3"/>
          <tpl fld="4" item="11"/>
          <tpl fld="3" item="0"/>
          <tpl hier="7" item="1"/>
          <tpl fld="5" item="0"/>
        </tpls>
      </n>
      <n v="379.8">
        <tpls c="5">
          <tpl fld="2" item="2"/>
          <tpl fld="4" item="5"/>
          <tpl fld="3" item="7"/>
          <tpl hier="7" item="1"/>
          <tpl fld="5" item="0"/>
        </tpls>
      </n>
      <n v="4929.6000000000004">
        <tpls c="5">
          <tpl fld="2" item="2"/>
          <tpl fld="4" item="5"/>
          <tpl hier="6" item="4294967295"/>
          <tpl hier="7" item="1"/>
          <tpl fld="5" item="0"/>
        </tpls>
      </n>
      <n v="260.2">
        <tpls c="5">
          <tpl fld="2" item="2"/>
          <tpl fld="4" item="1"/>
          <tpl fld="3" item="6"/>
          <tpl hier="7" item="1"/>
          <tpl fld="5" item="0"/>
        </tpls>
      </n>
      <m>
        <tpls c="5">
          <tpl fld="2" item="2"/>
          <tpl fld="4" item="10"/>
          <tpl fld="3" item="9"/>
          <tpl hier="7" item="1"/>
          <tpl fld="5" item="0"/>
        </tpls>
      </m>
      <n v="181.39999999999998">
        <tpls c="5">
          <tpl fld="2" item="2"/>
          <tpl fld="4" item="10"/>
          <tpl fld="3" item="2"/>
          <tpl hier="7" item="1"/>
          <tpl fld="5" item="0"/>
        </tpls>
      </n>
      <n v="45.9">
        <tpls c="5">
          <tpl fld="2" item="2"/>
          <tpl fld="4" item="15"/>
          <tpl fld="3" item="5"/>
          <tpl hier="7" item="1"/>
          <tpl fld="5" item="0"/>
        </tpls>
      </n>
      <n v="52.1">
        <tpls c="5">
          <tpl fld="2" item="2"/>
          <tpl fld="4" item="15"/>
          <tpl fld="3" item="4"/>
          <tpl hier="7" item="1"/>
          <tpl fld="5" item="0"/>
        </tpls>
      </n>
      <n v="30">
        <tpls c="5">
          <tpl fld="2" item="2"/>
          <tpl fld="4" item="13"/>
          <tpl fld="3" item="8"/>
          <tpl hier="7" item="1"/>
          <tpl fld="5" item="0"/>
        </tpls>
      </n>
      <n v="30">
        <tpls c="5">
          <tpl fld="2" item="2"/>
          <tpl fld="4" item="13"/>
          <tpl fld="3" item="3"/>
          <tpl hier="7" item="1"/>
          <tpl fld="5" item="0"/>
        </tpls>
      </n>
      <n v="53.2">
        <tpls c="5">
          <tpl fld="2" item="1"/>
          <tpl fld="4" item="9"/>
          <tpl fld="3" item="1"/>
          <tpl hier="7" item="1"/>
          <tpl fld="5" item="0"/>
        </tpls>
      </n>
      <n v="59">
        <tpls c="5">
          <tpl fld="2" item="1"/>
          <tpl fld="4" item="9"/>
          <tpl fld="3" item="0"/>
          <tpl hier="7" item="1"/>
          <tpl fld="5" item="0"/>
        </tpls>
      </n>
      <n v="648.90000000000009">
        <tpls c="5">
          <tpl fld="2" item="1"/>
          <tpl fld="4" item="2"/>
          <tpl fld="3" item="7"/>
          <tpl hier="7" item="1"/>
          <tpl fld="5" item="0"/>
        </tpls>
      </n>
      <n v="7888.0999999999995">
        <tpls c="5">
          <tpl fld="2" item="1"/>
          <tpl fld="4" item="2"/>
          <tpl hier="6" item="4294967295"/>
          <tpl hier="7" item="1"/>
          <tpl fld="5" item="0"/>
        </tpls>
      </n>
      <n v="40">
        <tpls c="5">
          <tpl fld="2" item="1"/>
          <tpl fld="4" item="3"/>
          <tpl fld="3" item="6"/>
          <tpl hier="7" item="1"/>
          <tpl fld="5" item="0"/>
        </tpls>
      </n>
      <n v="900">
        <tpls c="5">
          <tpl fld="2" item="1"/>
          <tpl fld="4" item="8"/>
          <tpl fld="3" item="9"/>
          <tpl hier="7" item="1"/>
          <tpl fld="5" item="0"/>
        </tpls>
      </n>
      <n v="900">
        <tpls c="5">
          <tpl fld="2" item="1"/>
          <tpl fld="4" item="8"/>
          <tpl fld="3" item="2"/>
          <tpl hier="7" item="1"/>
          <tpl fld="5" item="0"/>
        </tpls>
      </n>
      <m>
        <tpls c="5">
          <tpl fld="2" item="5"/>
          <tpl fld="4" item="6"/>
          <tpl fld="3" item="5"/>
          <tpl hier="7" item="1"/>
          <tpl fld="5" item="0"/>
        </tpls>
      </m>
      <m>
        <tpls c="5">
          <tpl fld="2" item="5"/>
          <tpl fld="4" item="6"/>
          <tpl fld="3" item="4"/>
          <tpl hier="7" item="1"/>
          <tpl fld="5" item="0"/>
        </tpls>
      </m>
      <n v="75">
        <tpls c="5">
          <tpl fld="2" item="5"/>
          <tpl fld="4" item="12"/>
          <tpl fld="3" item="8"/>
          <tpl hier="7" item="1"/>
          <tpl fld="5" item="0"/>
        </tpls>
      </n>
      <m>
        <tpls c="5">
          <tpl fld="2" item="5"/>
          <tpl fld="4" item="12"/>
          <tpl fld="3" item="3"/>
          <tpl hier="7" item="1"/>
          <tpl fld="5" item="0"/>
        </tpls>
      </m>
      <n v="145.9">
        <tpls c="5">
          <tpl fld="2" item="0"/>
          <tpl fld="4" item="7"/>
          <tpl fld="3" item="1"/>
          <tpl hier="7" item="1"/>
          <tpl fld="5" item="0"/>
        </tpls>
      </n>
      <n v="157.9">
        <tpls c="5">
          <tpl fld="2" item="0"/>
          <tpl fld="4" item="7"/>
          <tpl fld="3" item="0"/>
          <tpl hier="7" item="1"/>
          <tpl fld="5" item="0"/>
        </tpls>
      </n>
      <n v="150">
        <tpls c="5">
          <tpl fld="2" item="0"/>
          <tpl fld="4" item="4"/>
          <tpl fld="3" item="7"/>
          <tpl hier="7" item="1"/>
          <tpl fld="5" item="0"/>
        </tpls>
      </n>
      <n v="1800">
        <tpls c="5">
          <tpl fld="2" item="0"/>
          <tpl fld="4" item="4"/>
          <tpl hier="6" item="4294967295"/>
          <tpl hier="7" item="1"/>
          <tpl fld="5" item="0"/>
        </tpls>
      </n>
      <n v="61.300000000000004">
        <tpls c="5">
          <tpl fld="2" item="0"/>
          <tpl fld="4" item="0"/>
          <tpl fld="3" item="6"/>
          <tpl hier="7" item="1"/>
          <tpl fld="5" item="0"/>
        </tpls>
      </n>
      <n v="3058">
        <tpls c="4">
          <tpl hier="0" item="4294967295"/>
          <tpl fld="3" item="9"/>
          <tpl hier="7" item="1"/>
          <tpl fld="5" item="0"/>
        </tpls>
      </n>
      <n v="3095">
        <tpls c="4">
          <tpl hier="0" item="4294967295"/>
          <tpl fld="3" item="2"/>
          <tpl hier="7" item="1"/>
          <tpl fld="5" item="0"/>
        </tpls>
      </n>
      <n v="2982.0999999999995">
        <tpls c="4">
          <tpl hier="0" item="4294967295"/>
          <tpl fld="3" item="4"/>
          <tpl hier="7" item="1"/>
          <tpl fld="5" item="0"/>
        </tpls>
      </n>
      <n v="55">
        <tpls c="5">
          <tpl fld="2" item="4"/>
          <tpl fld="4" item="16"/>
          <tpl fld="3" item="3"/>
          <tpl hier="7" item="1"/>
          <tpl fld="5" item="0"/>
        </tpls>
      </n>
      <n v="1629.8999999999999">
        <tpls c="5">
          <tpl fld="2" item="3"/>
          <tpl fld="4" item="11"/>
          <tpl hier="6" item="4294967295"/>
          <tpl hier="7" item="1"/>
          <tpl fld="5" item="0"/>
        </tpls>
      </n>
      <m>
        <tpls c="5">
          <tpl fld="2" item="2"/>
          <tpl fld="4" item="10"/>
          <tpl fld="3" item="5"/>
          <tpl hier="7" item="1"/>
          <tpl fld="5" item="0"/>
        </tpls>
      </m>
      <n v="46.8">
        <tpls c="5">
          <tpl fld="2" item="2"/>
          <tpl fld="4" item="15"/>
          <tpl fld="3" item="8"/>
          <tpl hier="7" item="1"/>
          <tpl fld="5" item="0"/>
        </tpls>
      </n>
      <n v="53">
        <tpls c="5">
          <tpl fld="2" item="2"/>
          <tpl fld="4" item="15"/>
          <tpl fld="3" item="3"/>
          <tpl hier="7" item="1"/>
          <tpl fld="5" item="0"/>
        </tpls>
      </n>
      <n v="30">
        <tpls c="5">
          <tpl fld="2" item="2"/>
          <tpl fld="4" item="13"/>
          <tpl fld="3" item="0"/>
          <tpl hier="7" item="1"/>
          <tpl fld="5" item="0"/>
        </tpls>
      </n>
      <n v="660.1">
        <tpls c="5">
          <tpl fld="2" item="1"/>
          <tpl fld="4" item="2"/>
          <tpl fld="3" item="6"/>
          <tpl hier="7" item="1"/>
          <tpl fld="5" item="0"/>
        </tpls>
      </n>
      <n v="40">
        <tpls c="5">
          <tpl fld="2" item="1"/>
          <tpl fld="4" item="3"/>
          <tpl fld="3" item="9"/>
          <tpl hier="7" item="1"/>
          <tpl fld="5" item="0"/>
        </tpls>
      </n>
      <n v="40">
        <tpls c="5">
          <tpl fld="2" item="1"/>
          <tpl fld="4" item="3"/>
          <tpl fld="3" item="2"/>
          <tpl hier="7" item="1"/>
          <tpl fld="5" item="0"/>
        </tpls>
      </n>
      <n v="900">
        <tpls c="5">
          <tpl fld="2" item="1"/>
          <tpl fld="4" item="8"/>
          <tpl fld="3" item="5"/>
          <tpl hier="7" item="1"/>
          <tpl fld="5" item="0"/>
        </tpls>
      </n>
      <n v="900">
        <tpls c="5">
          <tpl fld="2" item="1"/>
          <tpl fld="4" item="8"/>
          <tpl fld="3" item="4"/>
          <tpl hier="7" item="1"/>
          <tpl fld="5" item="0"/>
        </tpls>
      </n>
      <m>
        <tpls c="5">
          <tpl fld="2" item="5"/>
          <tpl fld="4" item="6"/>
          <tpl fld="3" item="8"/>
          <tpl hier="7" item="1"/>
          <tpl fld="5" item="0"/>
        </tpls>
      </m>
      <m>
        <tpls c="5">
          <tpl fld="2" item="5"/>
          <tpl fld="4" item="6"/>
          <tpl fld="3" item="3"/>
          <tpl hier="7" item="1"/>
          <tpl fld="5" item="0"/>
        </tpls>
      </m>
      <m>
        <tpls c="5">
          <tpl fld="2" item="5"/>
          <tpl fld="4" item="12"/>
          <tpl fld="3" item="1"/>
          <tpl hier="7" item="1"/>
          <tpl fld="5" item="0"/>
        </tpls>
      </m>
      <n v="75">
        <tpls c="5">
          <tpl fld="2" item="5"/>
          <tpl fld="4" item="12"/>
          <tpl fld="3" item="0"/>
          <tpl hier="7" item="1"/>
          <tpl fld="5" item="0"/>
        </tpls>
      </n>
      <n v="148">
        <tpls c="5">
          <tpl fld="2" item="0"/>
          <tpl fld="4" item="7"/>
          <tpl fld="3" item="7"/>
          <tpl hier="7" item="1"/>
          <tpl fld="5" item="0"/>
        </tpls>
      </n>
      <n v="1815.5">
        <tpls c="5">
          <tpl fld="2" item="0"/>
          <tpl fld="4" item="7"/>
          <tpl hier="6" item="4294967295"/>
          <tpl hier="7" item="1"/>
          <tpl fld="5" item="0"/>
        </tpls>
      </n>
      <n v="150">
        <tpls c="5">
          <tpl fld="2" item="0"/>
          <tpl fld="4" item="4"/>
          <tpl fld="3" item="6"/>
          <tpl hier="7" item="1"/>
          <tpl fld="5" item="0"/>
        </tpls>
      </n>
      <n v="51">
        <tpls c="5">
          <tpl fld="2" item="0"/>
          <tpl fld="4" item="0"/>
          <tpl fld="3" item="9"/>
          <tpl hier="7" item="1"/>
          <tpl fld="5" item="0"/>
        </tpls>
      </n>
      <n v="63.500000000000007">
        <tpls c="5">
          <tpl fld="2" item="0"/>
          <tpl fld="4" item="0"/>
          <tpl fld="3" item="2"/>
          <tpl hier="7" item="1"/>
          <tpl fld="5" item="0"/>
        </tpls>
      </n>
      <n v="2934.6000000000004">
        <tpls c="4">
          <tpl hier="0" item="4294967295"/>
          <tpl fld="3" item="5"/>
          <tpl hier="7" item="1"/>
          <tpl fld="5" item="0"/>
        </tpls>
      </n>
      <n v="55">
        <tpls c="5">
          <tpl fld="2" item="4"/>
          <tpl fld="4" item="16"/>
          <tpl fld="3" item="1"/>
          <tpl hier="7" item="1"/>
          <tpl fld="5" item="0"/>
        </tpls>
      </n>
      <n v="55">
        <tpls c="5">
          <tpl fld="2" item="4"/>
          <tpl fld="4" item="16"/>
          <tpl fld="3" item="0"/>
          <tpl hier="7" item="1"/>
          <tpl fld="5" item="0"/>
        </tpls>
      </n>
      <n v="115">
        <tpls c="5">
          <tpl fld="2" item="3"/>
          <tpl fld="4" item="14"/>
          <tpl fld="3" item="7"/>
          <tpl hier="7" item="1"/>
          <tpl fld="5" item="0"/>
        </tpls>
      </n>
      <n v="1345">
        <tpls c="5">
          <tpl fld="2" item="3"/>
          <tpl fld="4" item="14"/>
          <tpl hier="6" item="4294967295"/>
          <tpl hier="7" item="1"/>
          <tpl fld="5" item="0"/>
        </tpls>
      </n>
      <n v="131.1">
        <tpls c="5">
          <tpl fld="2" item="3"/>
          <tpl fld="4" item="11"/>
          <tpl fld="3" item="6"/>
          <tpl hier="7" item="1"/>
          <tpl fld="5" item="0"/>
        </tpls>
      </n>
      <n v="368">
        <tpls c="5">
          <tpl fld="2" item="2"/>
          <tpl fld="4" item="5"/>
          <tpl fld="3" item="9"/>
          <tpl hier="7" item="1"/>
          <tpl fld="5" item="0"/>
        </tpls>
      </n>
      <n v="385.8">
        <tpls c="5">
          <tpl fld="2" item="2"/>
          <tpl fld="4" item="5"/>
          <tpl fld="3" item="2"/>
          <tpl hier="7" item="1"/>
          <tpl fld="5" item="0"/>
        </tpls>
      </n>
      <n v="75.900000000000006">
        <tpls c="5">
          <tpl fld="2" item="2"/>
          <tpl fld="4" item="1"/>
          <tpl fld="3" item="5"/>
          <tpl hier="7" item="1"/>
          <tpl fld="5" item="0"/>
        </tpls>
      </n>
      <n v="264.2">
        <tpls c="5">
          <tpl fld="2" item="2"/>
          <tpl fld="4" item="1"/>
          <tpl fld="3" item="4"/>
          <tpl hier="7" item="1"/>
          <tpl fld="5" item="0"/>
        </tpls>
      </n>
      <m>
        <tpls c="5">
          <tpl fld="2" item="2"/>
          <tpl fld="4" item="10"/>
          <tpl fld="3" item="8"/>
          <tpl hier="7" item="1"/>
          <tpl fld="5" item="0"/>
        </tpls>
      </m>
      <m>
        <tpls c="5">
          <tpl fld="2" item="2"/>
          <tpl fld="4" item="10"/>
          <tpl fld="3" item="3"/>
          <tpl hier="7" item="1"/>
          <tpl fld="5" item="0"/>
        </tpls>
      </m>
      <n v="47.9">
        <tpls c="5">
          <tpl fld="2" item="2"/>
          <tpl fld="4" item="15"/>
          <tpl fld="3" item="1"/>
          <tpl hier="7" item="1"/>
          <tpl fld="5" item="0"/>
        </tpls>
      </n>
      <n v="54.1">
        <tpls c="5">
          <tpl fld="2" item="2"/>
          <tpl fld="4" item="15"/>
          <tpl fld="3" item="0"/>
          <tpl hier="7" item="1"/>
          <tpl fld="5" item="0"/>
        </tpls>
      </n>
      <n v="30">
        <tpls c="5">
          <tpl fld="2" item="2"/>
          <tpl fld="4" item="13"/>
          <tpl fld="3" item="7"/>
          <tpl hier="7" item="1"/>
          <tpl fld="5" item="0"/>
        </tpls>
      </n>
      <n v="360">
        <tpls c="5">
          <tpl fld="2" item="2"/>
          <tpl fld="4" item="13"/>
          <tpl hier="6" item="4294967295"/>
          <tpl hier="7" item="1"/>
          <tpl fld="5" item="0"/>
        </tpls>
      </n>
      <n v="55">
        <tpls c="5">
          <tpl fld="2" item="1"/>
          <tpl fld="4" item="9"/>
          <tpl fld="3" item="6"/>
          <tpl hier="7" item="1"/>
          <tpl fld="5" item="0"/>
        </tpls>
      </n>
      <n v="622">
        <tpls c="5">
          <tpl fld="2" item="1"/>
          <tpl fld="4" item="2"/>
          <tpl fld="3" item="9"/>
          <tpl hier="7" item="1"/>
          <tpl fld="5" item="0"/>
        </tpls>
      </n>
      <n v="690.1">
        <tpls c="5">
          <tpl fld="2" item="1"/>
          <tpl fld="4" item="2"/>
          <tpl fld="3" item="2"/>
          <tpl hier="7" item="1"/>
          <tpl fld="5" item="0"/>
        </tpls>
      </n>
      <n v="40">
        <tpls c="5">
          <tpl fld="2" item="1"/>
          <tpl fld="4" item="3"/>
          <tpl fld="3" item="5"/>
          <tpl hier="7" item="1"/>
          <tpl fld="5" item="0"/>
        </tpls>
      </n>
      <n v="40">
        <tpls c="5">
          <tpl fld="2" item="1"/>
          <tpl fld="4" item="3"/>
          <tpl fld="3" item="4"/>
          <tpl hier="7" item="1"/>
          <tpl fld="5" item="0"/>
        </tpls>
      </n>
      <n v="900">
        <tpls c="5">
          <tpl fld="2" item="1"/>
          <tpl fld="4" item="8"/>
          <tpl fld="3" item="8"/>
          <tpl hier="7" item="1"/>
          <tpl fld="5" item="0"/>
        </tpls>
      </n>
      <n v="900">
        <tpls c="5">
          <tpl fld="2" item="1"/>
          <tpl fld="4" item="8"/>
          <tpl fld="3" item="3"/>
          <tpl hier="7" item="1"/>
          <tpl fld="5" item="0"/>
        </tpls>
      </n>
      <m>
        <tpls c="5">
          <tpl fld="2" item="5"/>
          <tpl fld="4" item="6"/>
          <tpl fld="3" item="1"/>
          <tpl hier="7" item="1"/>
          <tpl fld="5" item="0"/>
        </tpls>
      </m>
      <m>
        <tpls c="5">
          <tpl fld="2" item="5"/>
          <tpl fld="4" item="6"/>
          <tpl fld="3" item="0"/>
          <tpl hier="7" item="1"/>
          <tpl fld="5" item="0"/>
        </tpls>
      </m>
      <n v="75">
        <tpls c="5">
          <tpl fld="2" item="5"/>
          <tpl fld="4" item="12"/>
          <tpl fld="3" item="7"/>
          <tpl hier="7" item="1"/>
          <tpl fld="5" item="0"/>
        </tpls>
      </n>
      <n v="225">
        <tpls c="5">
          <tpl fld="2" item="5"/>
          <tpl fld="4" item="12"/>
          <tpl hier="6" item="4294967295"/>
          <tpl hier="7" item="1"/>
          <tpl fld="5" item="0"/>
        </tpls>
      </n>
      <n v="150">
        <tpls c="5">
          <tpl fld="2" item="0"/>
          <tpl fld="4" item="7"/>
          <tpl fld="3" item="6"/>
          <tpl hier="7" item="1"/>
          <tpl fld="5" item="0"/>
        </tpls>
      </n>
      <n v="150">
        <tpls c="5">
          <tpl fld="2" item="0"/>
          <tpl fld="4" item="4"/>
          <tpl fld="3" item="9"/>
          <tpl hier="7" item="1"/>
          <tpl fld="5" item="0"/>
        </tpls>
      </n>
      <n v="150">
        <tpls c="5">
          <tpl fld="2" item="0"/>
          <tpl fld="4" item="4"/>
          <tpl fld="3" item="2"/>
          <tpl hier="7" item="1"/>
          <tpl fld="5" item="0"/>
        </tpls>
      </n>
      <n v="53">
        <tpls c="5">
          <tpl fld="2" item="0"/>
          <tpl fld="4" item="0"/>
          <tpl fld="3" item="5"/>
          <tpl hier="7" item="1"/>
          <tpl fld="5" item="0"/>
        </tpls>
      </n>
      <n v="65.400000000000006">
        <tpls c="5">
          <tpl fld="2" item="0"/>
          <tpl fld="4" item="0"/>
          <tpl fld="3" item="4"/>
          <tpl hier="7" item="1"/>
          <tpl fld="5" item="0"/>
        </tpls>
      </n>
      <n v="3079.7">
        <tpls c="4">
          <tpl hier="0" item="4294967295"/>
          <tpl fld="3" item="8"/>
          <tpl hier="7" item="1"/>
          <tpl fld="5" item="0"/>
        </tpls>
      </n>
      <n v="3117.1">
        <tpls c="4">
          <tpl hier="0" item="4294967295"/>
          <tpl fld="3" item="3"/>
          <tpl hier="7" item="1"/>
          <tpl fld="5" item="0"/>
        </tpls>
      </n>
      <n v="128.19999999999999">
        <tpls c="5">
          <tpl fld="2" item="3"/>
          <tpl fld="4" item="11"/>
          <tpl fld="3" item="7"/>
          <tpl hier="7" item="1"/>
          <tpl fld="5" item="0"/>
        </tpls>
      </n>
      <n v="80.8">
        <tpls c="5">
          <tpl fld="2" item="2"/>
          <tpl fld="4" item="1"/>
          <tpl fld="3" item="2"/>
          <tpl hier="7" item="1"/>
          <tpl fld="5" item="0"/>
        </tpls>
      </n>
      <n v="54.1">
        <tpls c="5">
          <tpl fld="2" item="1"/>
          <tpl fld="4" item="9"/>
          <tpl fld="3" item="7"/>
          <tpl hier="7" item="1"/>
          <tpl fld="5" item="0"/>
        </tpls>
      </n>
      <n v="110">
        <tpls c="5">
          <tpl fld="2" item="3"/>
          <tpl fld="4" item="14"/>
          <tpl fld="3" item="6"/>
          <tpl hier="7" item="1"/>
          <tpl fld="5" item="0"/>
        </tpls>
      </n>
      <n v="508">
        <tpls c="5">
          <tpl fld="2" item="2"/>
          <tpl fld="4" item="5"/>
          <tpl fld="3" item="5"/>
          <tpl hier="7" item="1"/>
          <tpl fld="5" item="0"/>
        </tpls>
      </n>
      <n v="82.8">
        <tpls c="5">
          <tpl fld="2" item="2"/>
          <tpl fld="4" item="1"/>
          <tpl fld="3" item="3"/>
          <tpl hier="7" item="1"/>
          <tpl fld="5" item="0"/>
        </tpls>
      </n>
      <n v="495.00000000000006">
        <tpls c="5">
          <tpl fld="2" item="2"/>
          <tpl fld="4" item="15"/>
          <tpl hier="6" item="4294967295"/>
          <tpl hier="7" item="1"/>
          <tpl fld="5" item="0"/>
        </tpls>
      </n>
      <n v="30">
        <tpls c="5">
          <tpl fld="2" item="2"/>
          <tpl fld="4" item="13"/>
          <tpl fld="3" item="6"/>
          <tpl hier="7" item="1"/>
          <tpl fld="5" item="0"/>
        </tpls>
      </n>
      <n v="674.8">
        <tpls c="5">
          <tpl fld="2" item="1"/>
          <tpl fld="4" item="2"/>
          <tpl fld="3" item="5"/>
          <tpl hier="7" item="1"/>
          <tpl fld="5" item="0"/>
        </tpls>
      </n>
      <n v="40">
        <tpls c="5">
          <tpl fld="2" item="1"/>
          <tpl fld="4" item="3"/>
          <tpl fld="3" item="8"/>
          <tpl hier="7" item="1"/>
          <tpl fld="5" item="0"/>
        </tpls>
      </n>
      <n v="40">
        <tpls c="5">
          <tpl fld="2" item="1"/>
          <tpl fld="4" item="3"/>
          <tpl fld="3" item="3"/>
          <tpl hier="7" item="1"/>
          <tpl fld="5" item="0"/>
        </tpls>
      </n>
      <n v="900">
        <tpls c="5">
          <tpl fld="2" item="1"/>
          <tpl fld="4" item="8"/>
          <tpl fld="3" item="0"/>
          <tpl hier="7" item="1"/>
          <tpl fld="5" item="0"/>
        </tpls>
      </n>
      <m>
        <tpls c="5">
          <tpl fld="2" item="5"/>
          <tpl fld="4" item="6"/>
          <tpl fld="3" item="7"/>
          <tpl hier="7" item="1"/>
          <tpl fld="5" item="0"/>
        </tpls>
      </m>
      <m>
        <tpls c="5">
          <tpl fld="2" item="5"/>
          <tpl fld="4" item="12"/>
          <tpl fld="3" item="6"/>
          <tpl hier="7" item="1"/>
          <tpl fld="5" item="0"/>
        </tpls>
      </m>
      <n v="140">
        <tpls c="5">
          <tpl fld="2" item="0"/>
          <tpl fld="4" item="7"/>
          <tpl fld="3" item="9"/>
          <tpl hier="7" item="1"/>
          <tpl fld="5" item="0"/>
        </tpls>
      </n>
      <n v="151.9">
        <tpls c="5">
          <tpl fld="2" item="0"/>
          <tpl fld="4" item="7"/>
          <tpl fld="3" item="2"/>
          <tpl hier="7" item="1"/>
          <tpl fld="5" item="0"/>
        </tpls>
      </n>
      <n v="150">
        <tpls c="5">
          <tpl fld="2" item="0"/>
          <tpl fld="4" item="4"/>
          <tpl fld="3" item="5"/>
          <tpl hier="7" item="1"/>
          <tpl fld="5" item="0"/>
        </tpls>
      </n>
      <n v="150">
        <tpls c="5">
          <tpl fld="2" item="0"/>
          <tpl fld="4" item="4"/>
          <tpl fld="3" item="4"/>
          <tpl hier="7" item="1"/>
          <tpl fld="5" item="0"/>
        </tpls>
      </n>
      <n v="55">
        <tpls c="5">
          <tpl fld="2" item="0"/>
          <tpl fld="4" item="0"/>
          <tpl fld="3" item="8"/>
          <tpl hier="7" item="1"/>
          <tpl fld="5" item="0"/>
        </tpls>
      </n>
      <n v="67.400000000000006">
        <tpls c="5">
          <tpl fld="2" item="0"/>
          <tpl fld="4" item="0"/>
          <tpl fld="3" item="3"/>
          <tpl hier="7" item="1"/>
          <tpl fld="5" item="0"/>
        </tpls>
      </n>
      <n v="3068">
        <tpls c="4">
          <tpl hier="0" item="4294967295"/>
          <tpl fld="3" item="1"/>
          <tpl hier="7" item="1"/>
          <tpl fld="5" item="0"/>
        </tpls>
      </n>
      <n v="3128.7">
        <tpls c="4">
          <tpl hier="0" item="4294967295"/>
          <tpl fld="3" item="0"/>
          <tpl hier="7" item="1"/>
          <tpl fld="5" item="0"/>
        </tpls>
      </n>
      <n v="115">
        <tpls c="5">
          <tpl fld="2" item="3"/>
          <tpl fld="4" item="14"/>
          <tpl fld="3" item="1"/>
          <tpl hier="7" item="1"/>
          <tpl fld="5" item="0"/>
        </tpls>
      </n>
      <n v="247">
        <tpls c="5">
          <tpl fld="2" item="2"/>
          <tpl fld="4" item="1"/>
          <tpl fld="3" item="9"/>
          <tpl hier="7" item="1"/>
          <tpl fld="5" item="0"/>
        </tpls>
      </n>
      <n v="643.70000000000005">
        <tpls c="5">
          <tpl fld="2" item="1"/>
          <tpl fld="4" item="9"/>
          <tpl hier="6" item="4294967295"/>
          <tpl hier="7" item="1"/>
          <tpl fld="5" item="0"/>
        </tpls>
      </n>
      <n v="660">
        <tpls c="5">
          <tpl fld="2" item="4"/>
          <tpl fld="4" item="16"/>
          <tpl hier="6" item="4294967295"/>
          <tpl hier="7" item="1"/>
          <tpl fld="5" item="0"/>
        </tpls>
      </n>
      <n v="149.29999999999998">
        <tpls c="5">
          <tpl fld="2" item="3"/>
          <tpl fld="4" item="11"/>
          <tpl fld="3" item="2"/>
          <tpl hier="7" item="1"/>
          <tpl fld="5" item="0"/>
        </tpls>
      </n>
      <n v="76.8">
        <tpls c="5">
          <tpl fld="2" item="2"/>
          <tpl fld="4" item="1"/>
          <tpl fld="3" item="8"/>
          <tpl hier="7" item="1"/>
          <tpl fld="5" item="0"/>
        </tpls>
      </n>
      <m>
        <tpls c="5">
          <tpl fld="2" item="2"/>
          <tpl fld="4" item="10"/>
          <tpl fld="3" item="0"/>
          <tpl hier="7" item="1"/>
          <tpl fld="5" item="0"/>
        </tpls>
      </m>
      <n v="50">
        <tpls c="5">
          <tpl fld="2" item="1"/>
          <tpl fld="4" item="9"/>
          <tpl fld="3" item="9"/>
          <tpl hier="7" item="1"/>
          <tpl fld="5" item="0"/>
        </tpls>
      </n>
      <n v="573.1">
        <tpls c="5">
          <tpl fld="2" item="1"/>
          <tpl fld="4" item="2"/>
          <tpl fld="3" item="4"/>
          <tpl hier="7" item="1"/>
          <tpl fld="5" item="0"/>
        </tpls>
      </n>
      <n v="154">
        <tpls c="5">
          <tpl fld="2" item="5"/>
          <tpl fld="4" item="6"/>
          <tpl hier="6" item="4294967295"/>
          <tpl hier="7" item="1"/>
          <tpl fld="5" item="0"/>
        </tpls>
      </n>
      <n v="55">
        <tpls c="5">
          <tpl fld="2" item="4"/>
          <tpl fld="4" item="16"/>
          <tpl fld="3" item="6"/>
          <tpl hier="7" item="1"/>
          <tpl fld="5" item="0"/>
        </tpls>
      </n>
      <n v="105">
        <tpls c="5">
          <tpl fld="2" item="3"/>
          <tpl fld="4" item="14"/>
          <tpl fld="3" item="9"/>
          <tpl hier="7" item="1"/>
          <tpl fld="5" item="0"/>
        </tpls>
      </n>
      <n v="110">
        <tpls c="5">
          <tpl fld="2" item="3"/>
          <tpl fld="4" item="14"/>
          <tpl fld="3" item="2"/>
          <tpl hier="7" item="1"/>
          <tpl fld="5" item="0"/>
        </tpls>
      </n>
      <n v="103.80000000000001">
        <tpls c="5">
          <tpl fld="2" item="3"/>
          <tpl fld="4" item="11"/>
          <tpl fld="3" item="5"/>
          <tpl hier="7" item="1"/>
          <tpl fld="5" item="0"/>
        </tpls>
      </n>
      <n v="137.5">
        <tpls c="5">
          <tpl fld="2" item="3"/>
          <tpl fld="4" item="11"/>
          <tpl fld="3" item="4"/>
          <tpl hier="7" item="1"/>
          <tpl fld="5" item="0"/>
        </tpls>
      </n>
      <n v="551.20000000000005">
        <tpls c="5">
          <tpl fld="2" item="2"/>
          <tpl fld="4" item="5"/>
          <tpl fld="3" item="8"/>
          <tpl hier="7" item="1"/>
          <tpl fld="5" item="0"/>
        </tpls>
      </n>
      <n v="567.1">
        <tpls c="5">
          <tpl fld="2" item="2"/>
          <tpl fld="4" item="5"/>
          <tpl fld="3" item="3"/>
          <tpl hier="7" item="1"/>
          <tpl fld="5" item="0"/>
        </tpls>
      </n>
      <n v="377.8">
        <tpls c="5">
          <tpl fld="2" item="2"/>
          <tpl fld="4" item="1"/>
          <tpl fld="3" item="1"/>
          <tpl hier="7" item="1"/>
          <tpl fld="5" item="0"/>
        </tpls>
      </n>
      <n v="268.2">
        <tpls c="5">
          <tpl fld="2" item="2"/>
          <tpl fld="4" item="1"/>
          <tpl fld="3" item="0"/>
          <tpl hier="7" item="1"/>
          <tpl fld="5" item="0"/>
        </tpls>
      </n>
      <n v="235">
        <tpls c="5">
          <tpl fld="2" item="2"/>
          <tpl fld="4" item="10"/>
          <tpl fld="3" item="7"/>
          <tpl hier="7" item="1"/>
          <tpl fld="5" item="0"/>
        </tpls>
      </n>
      <n v="416.4">
        <tpls c="5">
          <tpl fld="2" item="2"/>
          <tpl fld="4" item="10"/>
          <tpl hier="6" item="4294967295"/>
          <tpl hier="7" item="1"/>
          <tpl fld="5" item="0"/>
        </tpls>
      </n>
      <n v="50.1">
        <tpls c="5">
          <tpl fld="2" item="2"/>
          <tpl fld="4" item="15"/>
          <tpl fld="3" item="6"/>
          <tpl hier="7" item="1"/>
          <tpl fld="5" item="0"/>
        </tpls>
      </n>
      <n v="30">
        <tpls c="5">
          <tpl fld="2" item="2"/>
          <tpl fld="4" item="13"/>
          <tpl fld="3" item="9"/>
          <tpl hier="7" item="1"/>
          <tpl fld="5" item="0"/>
        </tpls>
      </n>
      <n v="30">
        <tpls c="5">
          <tpl fld="2" item="2"/>
          <tpl fld="4" item="13"/>
          <tpl fld="3" item="2"/>
          <tpl hier="7" item="1"/>
          <tpl fld="5" item="0"/>
        </tpls>
      </n>
      <n v="51.1">
        <tpls c="5">
          <tpl fld="2" item="1"/>
          <tpl fld="4" item="9"/>
          <tpl fld="3" item="5"/>
          <tpl hier="7" item="1"/>
          <tpl fld="5" item="0"/>
        </tpls>
      </n>
      <n v="57">
        <tpls c="5">
          <tpl fld="2" item="1"/>
          <tpl fld="4" item="9"/>
          <tpl fld="3" item="4"/>
          <tpl hier="7" item="1"/>
          <tpl fld="5" item="0"/>
        </tpls>
      </n>
      <n v="666.9">
        <tpls c="5">
          <tpl fld="2" item="1"/>
          <tpl fld="4" item="2"/>
          <tpl fld="3" item="8"/>
          <tpl hier="7" item="1"/>
          <tpl fld="5" item="0"/>
        </tpls>
      </n>
      <n v="707.3">
        <tpls c="5">
          <tpl fld="2" item="1"/>
          <tpl fld="4" item="2"/>
          <tpl fld="3" item="3"/>
          <tpl hier="7" item="1"/>
          <tpl fld="5" item="0"/>
        </tpls>
      </n>
      <n v="40">
        <tpls c="5">
          <tpl fld="2" item="1"/>
          <tpl fld="4" item="3"/>
          <tpl fld="3" item="1"/>
          <tpl hier="7" item="1"/>
          <tpl fld="5" item="0"/>
        </tpls>
      </n>
      <n v="40">
        <tpls c="5">
          <tpl fld="2" item="1"/>
          <tpl fld="4" item="3"/>
          <tpl fld="3" item="0"/>
          <tpl hier="7" item="1"/>
          <tpl fld="5" item="0"/>
        </tpls>
      </n>
      <n v="900">
        <tpls c="5">
          <tpl fld="2" item="1"/>
          <tpl fld="4" item="8"/>
          <tpl fld="3" item="7"/>
          <tpl hier="7" item="1"/>
          <tpl fld="5" item="0"/>
        </tpls>
      </n>
      <n v="10854">
        <tpls c="5">
          <tpl fld="2" item="1"/>
          <tpl fld="4" item="8"/>
          <tpl hier="6" item="4294967295"/>
          <tpl hier="7" item="1"/>
          <tpl fld="5" item="0"/>
        </tpls>
      </n>
      <m>
        <tpls c="5">
          <tpl fld="2" item="5"/>
          <tpl fld="4" item="6"/>
          <tpl fld="3" item="6"/>
          <tpl hier="7" item="1"/>
          <tpl fld="5" item="0"/>
        </tpls>
      </m>
      <m>
        <tpls c="5">
          <tpl fld="2" item="5"/>
          <tpl fld="4" item="12"/>
          <tpl fld="3" item="9"/>
          <tpl hier="7" item="1"/>
          <tpl fld="5" item="0"/>
        </tpls>
      </m>
      <m>
        <tpls c="5">
          <tpl fld="2" item="5"/>
          <tpl fld="4" item="12"/>
          <tpl fld="3" item="2"/>
          <tpl hier="7" item="1"/>
          <tpl fld="5" item="0"/>
        </tpls>
      </m>
      <n v="142.1">
        <tpls c="5">
          <tpl fld="2" item="0"/>
          <tpl fld="4" item="7"/>
          <tpl fld="3" item="5"/>
          <tpl hier="7" item="1"/>
          <tpl fld="5" item="0"/>
        </tpls>
      </n>
      <n v="153.9">
        <tpls c="5">
          <tpl fld="2" item="0"/>
          <tpl fld="4" item="7"/>
          <tpl fld="3" item="4"/>
          <tpl hier="7" item="1"/>
          <tpl fld="5" item="0"/>
        </tpls>
      </n>
      <n v="150">
        <tpls c="5">
          <tpl fld="2" item="0"/>
          <tpl fld="4" item="4"/>
          <tpl fld="3" item="8"/>
          <tpl hier="7" item="1"/>
          <tpl fld="5" item="0"/>
        </tpls>
      </n>
      <n v="150">
        <tpls c="5">
          <tpl fld="2" item="0"/>
          <tpl fld="4" item="4"/>
          <tpl fld="3" item="3"/>
          <tpl hier="7" item="1"/>
          <tpl fld="5" item="0"/>
        </tpls>
      </n>
      <n v="57.1">
        <tpls c="5">
          <tpl fld="2" item="0"/>
          <tpl fld="4" item="0"/>
          <tpl fld="3" item="1"/>
          <tpl hier="7" item="1"/>
          <tpl fld="5" item="0"/>
        </tpls>
      </n>
      <n v="69.300000000000011">
        <tpls c="5">
          <tpl fld="2" item="0"/>
          <tpl fld="4" item="0"/>
          <tpl fld="3" item="0"/>
          <tpl hier="7" item="1"/>
          <tpl fld="5" item="0"/>
        </tpls>
      </n>
      <n v="3146.1">
        <tpls c="4">
          <tpl hier="0" item="4294967295"/>
          <tpl fld="3" item="7"/>
          <tpl hier="7" item="1"/>
          <tpl fld="5" item="0"/>
        </tpls>
      </n>
      <n v="36388.999999999993">
        <tpls c="4">
          <tpl hier="0" item="4294967295"/>
          <tpl hier="6" item="4294967295"/>
          <tpl hier="7" item="1"/>
          <tpl fld="5" item="0"/>
        </tpls>
      </n>
      <n v="2872">
        <tpls c="4">
          <tpl hier="0" item="4294967295"/>
          <tpl fld="3" item="11"/>
          <tpl hier="7" item="1"/>
          <tpl fld="5" item="0"/>
        </tpls>
      </n>
      <n v="30">
        <tpls c="5">
          <tpl fld="2" item="2"/>
          <tpl fld="4" item="13"/>
          <tpl fld="3" item="11"/>
          <tpl hier="7" item="1"/>
          <tpl fld="5" item="0"/>
        </tpls>
      </n>
      <n v="2872">
        <tpls c="4">
          <tpl hier="0" item="4294967295"/>
          <tpl fld="3" item="10"/>
          <tpl hier="7" item="1"/>
          <tpl fld="5" item="0"/>
        </tpls>
      </n>
      <n v="68">
        <tpls c="5">
          <tpl fld="2" item="0"/>
          <tpl fld="4" item="0"/>
          <tpl fld="3" item="11"/>
          <tpl hier="7" item="1"/>
          <tpl fld="5" item="0"/>
        </tpls>
      </n>
      <n v="40">
        <tpls c="5">
          <tpl fld="2" item="1"/>
          <tpl fld="4" item="3"/>
          <tpl fld="3" item="11"/>
          <tpl hier="7" item="1"/>
          <tpl fld="5" item="0"/>
        </tpls>
      </n>
      <n v="71">
        <tpls c="5">
          <tpl fld="2" item="2"/>
          <tpl fld="4" item="1"/>
          <tpl fld="3" item="11"/>
          <tpl hier="7" item="1"/>
          <tpl fld="5" item="0"/>
        </tpls>
      </n>
      <n v="68">
        <tpls c="5">
          <tpl fld="2" item="0"/>
          <tpl fld="4" item="0"/>
          <tpl fld="3" item="10"/>
          <tpl hier="7" item="1"/>
          <tpl fld="5" item="0"/>
        </tpls>
      </n>
      <n v="40">
        <tpls c="5">
          <tpl fld="2" item="1"/>
          <tpl fld="4" item="3"/>
          <tpl fld="3" item="10"/>
          <tpl hier="7" item="1"/>
          <tpl fld="5" item="0"/>
        </tpls>
      </n>
      <n v="71">
        <tpls c="5">
          <tpl fld="2" item="2"/>
          <tpl fld="4" item="1"/>
          <tpl fld="3" item="10"/>
          <tpl hier="7" item="1"/>
          <tpl fld="5" item="0"/>
        </tpls>
      </n>
      <m>
        <tpls c="5">
          <tpl fld="2" item="5"/>
          <tpl fld="4" item="12"/>
          <tpl fld="3" item="11"/>
          <tpl hier="7" item="1"/>
          <tpl fld="5" item="0"/>
        </tpls>
      </m>
      <n v="49">
        <tpls c="5">
          <tpl fld="2" item="1"/>
          <tpl fld="4" item="9"/>
          <tpl fld="3" item="10"/>
          <tpl hier="7" item="1"/>
          <tpl fld="5" item="0"/>
        </tpls>
      </n>
      <n v="115">
        <tpls c="5">
          <tpl fld="2" item="3"/>
          <tpl fld="4" item="14"/>
          <tpl fld="3" item="11"/>
          <tpl hier="7" item="1"/>
          <tpl fld="5" item="0"/>
        </tpls>
      </n>
      <n v="150">
        <tpls c="5">
          <tpl fld="2" item="0"/>
          <tpl fld="4" item="4"/>
          <tpl fld="3" item="10"/>
          <tpl hier="7" item="1"/>
          <tpl fld="5" item="0"/>
        </tpls>
      </n>
      <n v="163">
        <tpls c="5">
          <tpl fld="2" item="0"/>
          <tpl fld="4" item="7"/>
          <tpl fld="3" item="11"/>
          <tpl hier="7" item="1"/>
          <tpl fld="5" item="0"/>
        </tpls>
      </n>
      <n v="717">
        <tpls c="5">
          <tpl fld="2" item="1"/>
          <tpl fld="4" item="2"/>
          <tpl fld="3" item="10"/>
          <tpl hier="7" item="1"/>
          <tpl fld="5" item="0"/>
        </tpls>
      </n>
      <n v="49">
        <tpls c="5">
          <tpl fld="2" item="1"/>
          <tpl fld="4" item="9"/>
          <tpl fld="3" item="11"/>
          <tpl hier="7" item="1"/>
          <tpl fld="5" item="0"/>
        </tpls>
      </n>
      <n v="313">
        <tpls c="5">
          <tpl fld="2" item="2"/>
          <tpl fld="4" item="5"/>
          <tpl fld="3" item="10"/>
          <tpl hier="7" item="1"/>
          <tpl fld="5" item="0"/>
        </tpls>
      </n>
      <n v="174">
        <tpls c="5">
          <tpl fld="2" item="3"/>
          <tpl fld="4" item="11"/>
          <tpl fld="3" item="11"/>
          <tpl hier="7" item="1"/>
          <tpl fld="5" item="0"/>
        </tpls>
      </n>
      <n v="174">
        <tpls c="5">
          <tpl fld="2" item="3"/>
          <tpl fld="4" item="11"/>
          <tpl fld="3" item="10"/>
          <tpl hier="7" item="1"/>
          <tpl fld="5" item="0"/>
        </tpls>
      </n>
      <n v="55">
        <tpls c="5">
          <tpl fld="2" item="4"/>
          <tpl fld="4" item="16"/>
          <tpl fld="3" item="11"/>
          <tpl hier="7" item="1"/>
          <tpl fld="5" item="0"/>
        </tpls>
      </n>
      <n v="115">
        <tpls c="5">
          <tpl fld="2" item="3"/>
          <tpl fld="4" item="14"/>
          <tpl fld="3" item="10"/>
          <tpl hier="7" item="1"/>
          <tpl fld="5" item="0"/>
        </tpls>
      </n>
      <m>
        <tpls c="5">
          <tpl fld="2" item="2"/>
          <tpl fld="4" item="15"/>
          <tpl fld="3" item="11"/>
          <tpl hier="7" item="1"/>
          <tpl fld="5" item="0"/>
        </tpls>
      </m>
      <n v="30">
        <tpls c="5">
          <tpl fld="2" item="2"/>
          <tpl fld="4" item="13"/>
          <tpl fld="3" item="10"/>
          <tpl hier="7" item="1"/>
          <tpl fld="5" item="0"/>
        </tpls>
      </n>
      <m>
        <tpls c="5">
          <tpl fld="2" item="5"/>
          <tpl fld="4" item="6"/>
          <tpl fld="3" item="11"/>
          <tpl hier="7" item="1"/>
          <tpl fld="5" item="0"/>
        </tpls>
      </m>
      <m>
        <tpls c="5">
          <tpl fld="2" item="5"/>
          <tpl fld="4" item="12"/>
          <tpl fld="3" item="10"/>
          <tpl hier="7" item="1"/>
          <tpl fld="5" item="0"/>
        </tpls>
      </m>
      <m>
        <tpls c="5">
          <tpl fld="2" item="2"/>
          <tpl fld="4" item="10"/>
          <tpl fld="3" item="10"/>
          <tpl hier="7" item="1"/>
          <tpl fld="5" item="0"/>
        </tpls>
      </m>
      <m>
        <tpls c="5">
          <tpl fld="2" item="2"/>
          <tpl fld="4" item="10"/>
          <tpl fld="3" item="11"/>
          <tpl hier="7" item="1"/>
          <tpl fld="5" item="0"/>
        </tpls>
      </m>
      <n v="150">
        <tpls c="5">
          <tpl fld="2" item="0"/>
          <tpl fld="4" item="4"/>
          <tpl fld="3" item="11"/>
          <tpl hier="7" item="1"/>
          <tpl fld="5" item="0"/>
        </tpls>
      </n>
      <m>
        <tpls c="5">
          <tpl fld="2" item="5"/>
          <tpl fld="4" item="6"/>
          <tpl fld="3" item="10"/>
          <tpl hier="7" item="1"/>
          <tpl fld="5" item="0"/>
        </tpls>
      </m>
      <n v="717">
        <tpls c="5">
          <tpl fld="2" item="1"/>
          <tpl fld="4" item="2"/>
          <tpl fld="3" item="11"/>
          <tpl hier="7" item="1"/>
          <tpl fld="5" item="0"/>
        </tpls>
      </n>
      <m>
        <tpls c="5">
          <tpl fld="2" item="2"/>
          <tpl fld="4" item="15"/>
          <tpl fld="3" item="10"/>
          <tpl hier="7" item="1"/>
          <tpl fld="5" item="0"/>
        </tpls>
      </m>
      <n v="313">
        <tpls c="5">
          <tpl fld="2" item="2"/>
          <tpl fld="4" item="5"/>
          <tpl fld="3" item="11"/>
          <tpl hier="7" item="1"/>
          <tpl fld="5" item="0"/>
        </tpls>
      </n>
      <n v="55">
        <tpls c="5">
          <tpl fld="2" item="4"/>
          <tpl fld="4" item="16"/>
          <tpl fld="3" item="10"/>
          <tpl hier="7" item="1"/>
          <tpl fld="5" item="0"/>
        </tpls>
      </n>
      <n v="163">
        <tpls c="5">
          <tpl fld="2" item="0"/>
          <tpl fld="4" item="7"/>
          <tpl fld="3" item="10"/>
          <tpl hier="7" item="1"/>
          <tpl fld="5" item="0"/>
        </tpls>
      </n>
      <n v="927">
        <tpls c="5">
          <tpl fld="2" item="1"/>
          <tpl fld="4" item="8"/>
          <tpl fld="3" item="10"/>
          <tpl hier="7" item="1"/>
          <tpl fld="5" item="0"/>
        </tpls>
      </n>
      <n v="927">
        <tpls c="5">
          <tpl fld="2" item="1"/>
          <tpl fld="4" item="8"/>
          <tpl fld="3" item="11"/>
          <tpl hier="7" item="1"/>
          <tpl fld="5" item="0"/>
        </tpls>
      </n>
      <m>
        <tpls c="4">
          <tpl hier="0" item="4294967295"/>
          <tpl fld="3" item="11"/>
          <tpl hier="7" item="3"/>
          <tpl fld="5" item="0"/>
        </tpls>
      </m>
      <n v="3187.4850000000001">
        <tpls c="4">
          <tpl hier="0" item="4294967295"/>
          <tpl fld="3" item="6"/>
          <tpl hier="7" item="3"/>
          <tpl fld="5" item="0"/>
        </tpls>
      </n>
      <n v="134.61000000000001">
        <tpls c="5">
          <tpl fld="2" item="3"/>
          <tpl fld="4" item="11"/>
          <tpl fld="3" item="7"/>
          <tpl hier="7" item="3"/>
          <tpl fld="5" item="0"/>
        </tpls>
      </n>
      <m>
        <tpls c="5">
          <tpl fld="2" item="2"/>
          <tpl fld="4" item="13"/>
          <tpl fld="3" item="11"/>
          <tpl hier="7" item="3"/>
          <tpl fld="5" item="0"/>
        </tpls>
      </m>
      <m>
        <tpls c="4">
          <tpl hier="0" item="4294967295"/>
          <tpl fld="3" item="10"/>
          <tpl hier="7" item="3"/>
          <tpl fld="5" item="0"/>
        </tpls>
      </m>
      <n v="3303.4050000000002">
        <tpls c="4">
          <tpl hier="0" item="4294967295"/>
          <tpl fld="3" item="7"/>
          <tpl hier="7" item="3"/>
          <tpl fld="5" item="0"/>
        </tpls>
      </n>
      <m>
        <tpls c="5">
          <tpl fld="2" item="0"/>
          <tpl fld="4" item="0"/>
          <tpl fld="3" item="11"/>
          <tpl hier="7" item="3"/>
          <tpl fld="5" item="0"/>
        </tpls>
      </m>
      <n v="64.365000000000009">
        <tpls c="5">
          <tpl fld="2" item="0"/>
          <tpl fld="4" item="0"/>
          <tpl fld="3" item="6"/>
          <tpl hier="7" item="3"/>
          <tpl fld="5" item="0"/>
        </tpls>
      </n>
      <m>
        <tpls c="5">
          <tpl fld="2" item="1"/>
          <tpl fld="4" item="3"/>
          <tpl fld="3" item="11"/>
          <tpl hier="7" item="3"/>
          <tpl fld="5" item="0"/>
        </tpls>
      </m>
      <n v="42">
        <tpls c="5">
          <tpl fld="2" item="1"/>
          <tpl fld="4" item="3"/>
          <tpl fld="3" item="6"/>
          <tpl hier="7" item="3"/>
          <tpl fld="5" item="0"/>
        </tpls>
      </n>
      <m>
        <tpls c="5">
          <tpl fld="2" item="2"/>
          <tpl fld="4" item="1"/>
          <tpl fld="3" item="11"/>
          <tpl hier="7" item="3"/>
          <tpl fld="5" item="0"/>
        </tpls>
      </m>
      <n v="273.21000000000004">
        <tpls c="5">
          <tpl fld="2" item="2"/>
          <tpl fld="4" item="1"/>
          <tpl fld="3" item="6"/>
          <tpl hier="7" item="3"/>
          <tpl fld="5" item="0"/>
        </tpls>
      </n>
      <n v="3285.1349999999998">
        <tpls c="4">
          <tpl hier="0" item="4294967295"/>
          <tpl fld="3" item="0"/>
          <tpl hier="7" item="3"/>
          <tpl fld="5" item="0"/>
        </tpls>
      </n>
      <n v="3221.4000000000005">
        <tpls c="4">
          <tpl hier="0" item="4294967295"/>
          <tpl fld="3" item="1"/>
          <tpl hier="7" item="3"/>
          <tpl fld="5" item="0"/>
        </tpls>
      </n>
      <m>
        <tpls c="5">
          <tpl fld="2" item="0"/>
          <tpl fld="4" item="0"/>
          <tpl fld="3" item="10"/>
          <tpl hier="7" item="3"/>
          <tpl fld="5" item="0"/>
        </tpls>
      </m>
      <n v="62.160000000000011">
        <tpls c="5">
          <tpl fld="2" item="0"/>
          <tpl fld="4" item="0"/>
          <tpl fld="3" item="7"/>
          <tpl hier="7" item="3"/>
          <tpl fld="5" item="0"/>
        </tpls>
      </n>
      <m>
        <tpls c="5">
          <tpl fld="2" item="1"/>
          <tpl fld="4" item="3"/>
          <tpl fld="3" item="10"/>
          <tpl hier="7" item="3"/>
          <tpl fld="5" item="0"/>
        </tpls>
      </m>
      <n v="42">
        <tpls c="5">
          <tpl fld="2" item="1"/>
          <tpl fld="4" item="3"/>
          <tpl fld="3" item="7"/>
          <tpl hier="7" item="3"/>
          <tpl fld="5" item="0"/>
        </tpls>
      </n>
      <n v="58.905000000000001">
        <tpls c="5">
          <tpl fld="2" item="1"/>
          <tpl fld="4" item="9"/>
          <tpl fld="3" item="2"/>
          <tpl hier="7" item="3"/>
          <tpl fld="5" item="0"/>
        </tpls>
      </n>
      <m>
        <tpls c="5">
          <tpl fld="2" item="2"/>
          <tpl fld="4" item="10"/>
          <tpl fld="3" item="0"/>
          <tpl hier="7" item="3"/>
          <tpl fld="5" item="0"/>
        </tpls>
      </m>
      <m>
        <tpls c="5">
          <tpl fld="2" item="2"/>
          <tpl fld="4" item="10"/>
          <tpl fld="3" item="1"/>
          <tpl hier="7" item="3"/>
          <tpl fld="5" item="0"/>
        </tpls>
      </m>
      <m>
        <tpls c="5">
          <tpl fld="2" item="2"/>
          <tpl fld="4" item="1"/>
          <tpl fld="3" item="10"/>
          <tpl hier="7" item="3"/>
          <tpl fld="5" item="0"/>
        </tpls>
      </m>
      <n v="82.844999999999999">
        <tpls c="5">
          <tpl fld="2" item="2"/>
          <tpl fld="4" item="1"/>
          <tpl fld="3" item="7"/>
          <tpl hier="7" item="3"/>
          <tpl fld="5" item="0"/>
        </tpls>
      </n>
      <n v="156.76499999999999">
        <tpls c="5">
          <tpl fld="2" item="3"/>
          <tpl fld="4" item="11"/>
          <tpl fld="3" item="2"/>
          <tpl hier="7" item="3"/>
          <tpl fld="5" item="0"/>
        </tpls>
      </n>
      <m>
        <tpls c="5">
          <tpl fld="2" item="5"/>
          <tpl fld="4" item="12"/>
          <tpl fld="3" item="11"/>
          <tpl hier="7" item="3"/>
          <tpl fld="5" item="0"/>
        </tpls>
      </m>
      <n v="42">
        <tpls c="5">
          <tpl fld="2" item="1"/>
          <tpl fld="4" item="3"/>
          <tpl fld="3" item="3"/>
          <tpl hier="7" item="3"/>
          <tpl fld="5" item="0"/>
        </tpls>
      </n>
      <m>
        <tpls c="5">
          <tpl fld="2" item="1"/>
          <tpl fld="4" item="9"/>
          <tpl fld="3" item="10"/>
          <tpl hier="7" item="3"/>
          <tpl fld="5" item="0"/>
        </tpls>
      </m>
      <n v="31.5">
        <tpls c="5">
          <tpl fld="2" item="2"/>
          <tpl fld="4" item="13"/>
          <tpl fld="3" item="6"/>
          <tpl hier="7" item="3"/>
          <tpl fld="5" item="0"/>
        </tpls>
      </n>
      <n v="414.75">
        <tpls c="5">
          <tpl fld="2" item="2"/>
          <tpl fld="4" item="5"/>
          <tpl fld="3" item="0"/>
          <tpl hier="7" item="3"/>
          <tpl fld="5" item="0"/>
        </tpls>
      </n>
      <m>
        <tpls c="5">
          <tpl fld="2" item="3"/>
          <tpl fld="4" item="14"/>
          <tpl fld="3" item="11"/>
          <tpl hier="7" item="3"/>
          <tpl fld="5" item="0"/>
        </tpls>
      </m>
      <n v="3272.9550000000008">
        <tpls c="4">
          <tpl hier="0" item="4294967295"/>
          <tpl fld="3" item="3"/>
          <tpl hier="7" item="3"/>
          <tpl fld="5" item="0"/>
        </tpls>
      </n>
      <n v="3233.684999999999">
        <tpls c="4">
          <tpl hier="0" item="4294967295"/>
          <tpl fld="3" item="8"/>
          <tpl hier="7" item="3"/>
          <tpl fld="5" item="0"/>
        </tpls>
      </n>
      <n v="72.765000000000015">
        <tpls c="5">
          <tpl fld="2" item="0"/>
          <tpl fld="4" item="0"/>
          <tpl fld="3" item="0"/>
          <tpl hier="7" item="3"/>
          <tpl fld="5" item="0"/>
        </tpls>
      </n>
      <n v="59.955000000000005">
        <tpls c="5">
          <tpl fld="2" item="0"/>
          <tpl fld="4" item="0"/>
          <tpl fld="3" item="1"/>
          <tpl hier="7" item="3"/>
          <tpl fld="5" item="0"/>
        </tpls>
      </n>
      <m>
        <tpls c="5">
          <tpl fld="2" item="0"/>
          <tpl fld="4" item="4"/>
          <tpl fld="3" item="10"/>
          <tpl hier="7" item="3"/>
          <tpl fld="5" item="0"/>
        </tpls>
      </m>
      <n v="157.5">
        <tpls c="5">
          <tpl fld="2" item="0"/>
          <tpl fld="4" item="4"/>
          <tpl fld="3" item="7"/>
          <tpl hier="7" item="3"/>
          <tpl fld="5" item="0"/>
        </tpls>
      </n>
      <m>
        <tpls c="5">
          <tpl fld="2" item="0"/>
          <tpl fld="4" item="7"/>
          <tpl fld="3" item="11"/>
          <tpl hier="7" item="3"/>
          <tpl fld="5" item="0"/>
        </tpls>
      </m>
      <n v="157.5">
        <tpls c="5">
          <tpl fld="2" item="0"/>
          <tpl fld="4" item="7"/>
          <tpl fld="3" item="6"/>
          <tpl hier="7" item="3"/>
          <tpl fld="5" item="0"/>
        </tpls>
      </n>
      <n v="236.25">
        <tpls c="5">
          <tpl fld="2" item="5"/>
          <tpl fld="4" item="12"/>
          <tpl hier="6" item="4294967295"/>
          <tpl hier="7" item="3"/>
          <tpl fld="5" item="0"/>
        </tpls>
      </n>
      <m>
        <tpls c="5">
          <tpl fld="2" item="5"/>
          <tpl fld="4" item="12"/>
          <tpl fld="3" item="2"/>
          <tpl hier="7" item="3"/>
          <tpl fld="5" item="0"/>
        </tpls>
      </m>
      <n v="42">
        <tpls c="5">
          <tpl fld="2" item="1"/>
          <tpl fld="4" item="3"/>
          <tpl fld="3" item="0"/>
          <tpl hier="7" item="3"/>
          <tpl fld="5" item="0"/>
        </tpls>
      </n>
      <n v="42">
        <tpls c="5">
          <tpl fld="2" item="1"/>
          <tpl fld="4" item="3"/>
          <tpl fld="3" item="1"/>
          <tpl hier="7" item="3"/>
          <tpl fld="5" item="0"/>
        </tpls>
      </n>
      <m>
        <tpls c="5">
          <tpl fld="2" item="1"/>
          <tpl fld="4" item="2"/>
          <tpl fld="3" item="10"/>
          <tpl hier="7" item="3"/>
          <tpl fld="5" item="0"/>
        </tpls>
      </m>
      <n v="681.34500000000003">
        <tpls c="5">
          <tpl fld="2" item="1"/>
          <tpl fld="4" item="2"/>
          <tpl fld="3" item="7"/>
          <tpl hier="7" item="3"/>
          <tpl fld="5" item="0"/>
        </tpls>
      </n>
      <m>
        <tpls c="5">
          <tpl fld="2" item="1"/>
          <tpl fld="4" item="9"/>
          <tpl fld="3" item="11"/>
          <tpl hier="7" item="3"/>
          <tpl fld="5" item="0"/>
        </tpls>
      </m>
      <n v="57.75">
        <tpls c="5">
          <tpl fld="2" item="1"/>
          <tpl fld="4" item="9"/>
          <tpl fld="3" item="6"/>
          <tpl hier="7" item="3"/>
          <tpl fld="5" item="0"/>
        </tpls>
      </n>
      <n v="315">
        <tpls c="5">
          <tpl fld="2" item="2"/>
          <tpl fld="4" item="13"/>
          <tpl hier="6" item="4294967295"/>
          <tpl hier="7" item="3"/>
          <tpl fld="5" item="0"/>
        </tpls>
      </n>
      <n v="31.5">
        <tpls c="5">
          <tpl fld="2" item="2"/>
          <tpl fld="4" item="13"/>
          <tpl fld="3" item="2"/>
          <tpl hier="7" item="3"/>
          <tpl fld="5" item="0"/>
        </tpls>
      </n>
      <m>
        <tpls c="5">
          <tpl fld="2" item="2"/>
          <tpl fld="4" item="10"/>
          <tpl fld="3" item="3"/>
          <tpl hier="7" item="3"/>
          <tpl fld="5" item="0"/>
        </tpls>
      </m>
      <m>
        <tpls c="5">
          <tpl fld="2" item="2"/>
          <tpl fld="4" item="10"/>
          <tpl fld="3" item="8"/>
          <tpl hier="7" item="3"/>
          <tpl fld="5" item="0"/>
        </tpls>
      </m>
      <n v="281.61">
        <tpls c="5">
          <tpl fld="2" item="2"/>
          <tpl fld="4" item="1"/>
          <tpl fld="3" item="0"/>
          <tpl hier="7" item="3"/>
          <tpl fld="5" item="0"/>
        </tpls>
      </n>
      <n v="396.69">
        <tpls c="5">
          <tpl fld="2" item="2"/>
          <tpl fld="4" item="1"/>
          <tpl fld="3" item="1"/>
          <tpl hier="7" item="3"/>
          <tpl fld="5" item="0"/>
        </tpls>
      </n>
      <m>
        <tpls c="5">
          <tpl fld="2" item="2"/>
          <tpl fld="4" item="5"/>
          <tpl fld="3" item="10"/>
          <tpl hier="7" item="3"/>
          <tpl fld="5" item="0"/>
        </tpls>
      </m>
      <n v="398.79">
        <tpls c="5">
          <tpl fld="2" item="2"/>
          <tpl fld="4" item="5"/>
          <tpl fld="3" item="7"/>
          <tpl hier="7" item="3"/>
          <tpl fld="5" item="0"/>
        </tpls>
      </n>
      <m>
        <tpls c="5">
          <tpl fld="2" item="3"/>
          <tpl fld="4" item="11"/>
          <tpl fld="3" item="11"/>
          <tpl hier="7" item="3"/>
          <tpl fld="5" item="0"/>
        </tpls>
      </m>
      <n v="137.65500000000003">
        <tpls c="5">
          <tpl fld="2" item="3"/>
          <tpl fld="4" item="11"/>
          <tpl fld="3" item="6"/>
          <tpl hier="7" item="3"/>
          <tpl fld="5" item="0"/>
        </tpls>
      </n>
      <n v="1170.75">
        <tpls c="5">
          <tpl fld="2" item="3"/>
          <tpl fld="4" item="14"/>
          <tpl hier="6" item="4294967295"/>
          <tpl hier="7" item="3"/>
          <tpl fld="5" item="0"/>
        </tpls>
      </n>
      <n v="115.5">
        <tpls c="5">
          <tpl fld="2" item="3"/>
          <tpl fld="4" item="14"/>
          <tpl fld="3" item="2"/>
          <tpl hier="7" item="3"/>
          <tpl fld="5" item="0"/>
        </tpls>
      </n>
      <n v="3081.3300000000004">
        <tpls c="4">
          <tpl hier="0" item="4294967295"/>
          <tpl fld="3" item="5"/>
          <tpl hier="7" item="3"/>
          <tpl fld="5" item="0"/>
        </tpls>
      </n>
      <n v="157.5">
        <tpls c="5">
          <tpl fld="2" item="0"/>
          <tpl fld="4" item="4"/>
          <tpl fld="3" item="1"/>
          <tpl hier="7" item="3"/>
          <tpl fld="5" item="0"/>
        </tpls>
      </n>
      <n v="155.4">
        <tpls c="5">
          <tpl fld="2" item="0"/>
          <tpl fld="4" item="7"/>
          <tpl fld="3" item="7"/>
          <tpl hier="7" item="3"/>
          <tpl fld="5" item="0"/>
        </tpls>
      </n>
      <m>
        <tpls c="5">
          <tpl fld="2" item="5"/>
          <tpl fld="4" item="12"/>
          <tpl fld="3" item="6"/>
          <tpl hier="7" item="3"/>
          <tpl fld="5" item="0"/>
        </tpls>
      </m>
      <m>
        <tpls c="5">
          <tpl fld="2" item="5"/>
          <tpl fld="4" item="6"/>
          <tpl fld="3" item="2"/>
          <tpl hier="7" item="3"/>
          <tpl fld="5" item="0"/>
        </tpls>
      </m>
      <n v="56.805000000000007">
        <tpls c="5">
          <tpl fld="2" item="1"/>
          <tpl fld="4" item="9"/>
          <tpl fld="3" item="7"/>
          <tpl hier="7" item="3"/>
          <tpl fld="5" item="0"/>
        </tpls>
      </n>
      <n v="53.655000000000001">
        <tpls c="5">
          <tpl fld="2" item="2"/>
          <tpl fld="4" item="15"/>
          <tpl fld="3" item="2"/>
          <tpl hier="7" item="3"/>
          <tpl fld="5" item="0"/>
        </tpls>
      </n>
      <n v="86.94">
        <tpls c="5">
          <tpl fld="2" item="2"/>
          <tpl fld="4" item="1"/>
          <tpl fld="3" item="3"/>
          <tpl hier="7" item="3"/>
          <tpl fld="5" item="0"/>
        </tpls>
      </n>
      <m>
        <tpls c="5">
          <tpl fld="2" item="3"/>
          <tpl fld="4" item="11"/>
          <tpl fld="3" item="10"/>
          <tpl hier="7" item="3"/>
          <tpl fld="5" item="0"/>
        </tpls>
      </m>
      <n v="115.5">
        <tpls c="5">
          <tpl fld="2" item="3"/>
          <tpl fld="4" item="14"/>
          <tpl fld="3" item="6"/>
          <tpl hier="7" item="3"/>
          <tpl fld="5" item="0"/>
        </tpls>
      </n>
      <n v="57.75">
        <tpls c="5">
          <tpl fld="2" item="4"/>
          <tpl fld="4" item="16"/>
          <tpl fld="3" item="6"/>
          <tpl hier="7" item="3"/>
          <tpl fld="5" item="0"/>
        </tpls>
      </n>
      <m>
        <tpls c="5">
          <tpl fld="2" item="4"/>
          <tpl fld="4" item="16"/>
          <tpl fld="3" item="11"/>
          <tpl hier="7" item="3"/>
          <tpl fld="5" item="0"/>
        </tpls>
      </m>
      <n v="120.75">
        <tpls c="5">
          <tpl fld="2" item="3"/>
          <tpl fld="4" item="14"/>
          <tpl fld="3" item="7"/>
          <tpl hier="7" item="3"/>
          <tpl fld="5" item="0"/>
        </tpls>
      </n>
      <m>
        <tpls c="5">
          <tpl fld="2" item="3"/>
          <tpl fld="4" item="14"/>
          <tpl fld="3" item="10"/>
          <tpl hier="7" item="3"/>
          <tpl fld="5" item="0"/>
        </tpls>
      </m>
      <n v="131.35500000000002">
        <tpls c="5">
          <tpl fld="2" item="3"/>
          <tpl fld="4" item="11"/>
          <tpl fld="3" item="1"/>
          <tpl hier="7" item="3"/>
          <tpl fld="5" item="0"/>
        </tpls>
      </n>
      <n v="150.57">
        <tpls c="5">
          <tpl fld="2" item="3"/>
          <tpl fld="4" item="11"/>
          <tpl fld="3" item="0"/>
          <tpl hier="7" item="3"/>
          <tpl fld="5" item="0"/>
        </tpls>
      </n>
      <n v="578.76">
        <tpls c="5">
          <tpl fld="2" item="2"/>
          <tpl fld="4" item="5"/>
          <tpl fld="3" item="8"/>
          <tpl hier="7" item="3"/>
          <tpl fld="5" item="0"/>
        </tpls>
      </n>
      <n v="595.45500000000004">
        <tpls c="5">
          <tpl fld="2" item="2"/>
          <tpl fld="4" item="5"/>
          <tpl fld="3" item="3"/>
          <tpl hier="7" item="3"/>
          <tpl fld="5" item="0"/>
        </tpls>
      </n>
      <n v="79.694999999999993">
        <tpls c="5">
          <tpl fld="2" item="2"/>
          <tpl fld="4" item="1"/>
          <tpl fld="3" item="5"/>
          <tpl hier="7" item="3"/>
          <tpl fld="5" item="0"/>
        </tpls>
      </n>
      <n v="277.40999999999997">
        <tpls c="5">
          <tpl fld="2" item="2"/>
          <tpl fld="4" item="1"/>
          <tpl fld="3" item="4"/>
          <tpl hier="7" item="3"/>
          <tpl fld="5" item="0"/>
        </tpls>
      </n>
      <m>
        <tpls c="5">
          <tpl fld="2" item="2"/>
          <tpl fld="4" item="10"/>
          <tpl fld="3" item="9"/>
          <tpl hier="7" item="3"/>
          <tpl fld="5" item="0"/>
        </tpls>
      </m>
      <n v="190.46999999999997">
        <tpls c="5">
          <tpl fld="2" item="2"/>
          <tpl fld="4" item="10"/>
          <tpl fld="3" item="2"/>
          <tpl hier="7" item="3"/>
          <tpl fld="5" item="0"/>
        </tpls>
      </n>
      <n v="437.21999999999997">
        <tpls c="5">
          <tpl fld="2" item="2"/>
          <tpl fld="4" item="10"/>
          <tpl hier="6" item="4294967295"/>
          <tpl hier="7" item="3"/>
          <tpl fld="5" item="0"/>
        </tpls>
      </n>
      <n v="52.605000000000004">
        <tpls c="5">
          <tpl fld="2" item="2"/>
          <tpl fld="4" item="15"/>
          <tpl fld="3" item="6"/>
          <tpl hier="7" item="3"/>
          <tpl fld="5" item="0"/>
        </tpls>
      </n>
      <m>
        <tpls c="5">
          <tpl fld="2" item="2"/>
          <tpl fld="4" item="15"/>
          <tpl fld="3" item="11"/>
          <tpl hier="7" item="3"/>
          <tpl fld="5" item="0"/>
        </tpls>
      </m>
      <n v="31.5">
        <tpls c="5">
          <tpl fld="2" item="2"/>
          <tpl fld="4" item="13"/>
          <tpl fld="3" item="7"/>
          <tpl hier="7" item="3"/>
          <tpl fld="5" item="0"/>
        </tpls>
      </n>
      <m>
        <tpls c="5">
          <tpl fld="2" item="2"/>
          <tpl fld="4" item="13"/>
          <tpl fld="3" item="10"/>
          <tpl hier="7" item="3"/>
          <tpl fld="5" item="0"/>
        </tpls>
      </m>
      <n v="55.860000000000007">
        <tpls c="5">
          <tpl fld="2" item="1"/>
          <tpl fld="4" item="9"/>
          <tpl fld="3" item="1"/>
          <tpl hier="7" item="3"/>
          <tpl fld="5" item="0"/>
        </tpls>
      </n>
      <n v="61.95">
        <tpls c="5">
          <tpl fld="2" item="1"/>
          <tpl fld="4" item="9"/>
          <tpl fld="3" item="0"/>
          <tpl hier="7" item="3"/>
          <tpl fld="5" item="0"/>
        </tpls>
      </n>
      <n v="700.245">
        <tpls c="5">
          <tpl fld="2" item="1"/>
          <tpl fld="4" item="2"/>
          <tpl fld="3" item="8"/>
          <tpl hier="7" item="3"/>
          <tpl fld="5" item="0"/>
        </tpls>
      </n>
      <n v="742.66500000000008">
        <tpls c="5">
          <tpl fld="2" item="1"/>
          <tpl fld="4" item="2"/>
          <tpl fld="3" item="3"/>
          <tpl hier="7" item="3"/>
          <tpl fld="5" item="0"/>
        </tpls>
      </n>
      <n v="42">
        <tpls c="5">
          <tpl fld="2" item="1"/>
          <tpl fld="4" item="3"/>
          <tpl fld="3" item="5"/>
          <tpl hier="7" item="3"/>
          <tpl fld="5" item="0"/>
        </tpls>
      </n>
      <n v="42">
        <tpls c="5">
          <tpl fld="2" item="1"/>
          <tpl fld="4" item="3"/>
          <tpl fld="3" item="4"/>
          <tpl hier="7" item="3"/>
          <tpl fld="5" item="0"/>
        </tpls>
      </n>
      <n v="945">
        <tpls c="5">
          <tpl fld="2" item="1"/>
          <tpl fld="4" item="8"/>
          <tpl fld="3" item="9"/>
          <tpl hier="7" item="3"/>
          <tpl fld="5" item="0"/>
        </tpls>
      </n>
      <n v="945">
        <tpls c="5">
          <tpl fld="2" item="1"/>
          <tpl fld="4" item="8"/>
          <tpl fld="3" item="2"/>
          <tpl hier="7" item="3"/>
          <tpl fld="5" item="0"/>
        </tpls>
      </n>
      <n v="9450">
        <tpls c="5">
          <tpl fld="2" item="1"/>
          <tpl fld="4" item="8"/>
          <tpl hier="6" item="4294967295"/>
          <tpl hier="7" item="3"/>
          <tpl fld="5" item="0"/>
        </tpls>
      </n>
      <m>
        <tpls c="5">
          <tpl fld="2" item="5"/>
          <tpl fld="4" item="6"/>
          <tpl fld="3" item="6"/>
          <tpl hier="7" item="3"/>
          <tpl fld="5" item="0"/>
        </tpls>
      </m>
      <m>
        <tpls c="5">
          <tpl fld="2" item="5"/>
          <tpl fld="4" item="6"/>
          <tpl fld="3" item="11"/>
          <tpl hier="7" item="3"/>
          <tpl fld="5" item="0"/>
        </tpls>
      </m>
      <n v="78.75">
        <tpls c="5">
          <tpl fld="2" item="5"/>
          <tpl fld="4" item="12"/>
          <tpl fld="3" item="7"/>
          <tpl hier="7" item="3"/>
          <tpl fld="5" item="0"/>
        </tpls>
      </n>
      <m>
        <tpls c="5">
          <tpl fld="2" item="5"/>
          <tpl fld="4" item="12"/>
          <tpl fld="3" item="10"/>
          <tpl hier="7" item="3"/>
          <tpl fld="5" item="0"/>
        </tpls>
      </m>
      <n v="153.19499999999999">
        <tpls c="5">
          <tpl fld="2" item="0"/>
          <tpl fld="4" item="7"/>
          <tpl fld="3" item="1"/>
          <tpl hier="7" item="3"/>
          <tpl fld="5" item="0"/>
        </tpls>
      </n>
      <n v="165.79500000000002">
        <tpls c="5">
          <tpl fld="2" item="0"/>
          <tpl fld="4" item="7"/>
          <tpl fld="3" item="0"/>
          <tpl hier="7" item="3"/>
          <tpl fld="5" item="0"/>
        </tpls>
      </n>
      <n v="157.5">
        <tpls c="5">
          <tpl fld="2" item="0"/>
          <tpl fld="4" item="4"/>
          <tpl fld="3" item="8"/>
          <tpl hier="7" item="3"/>
          <tpl fld="5" item="0"/>
        </tpls>
      </n>
      <n v="157.5">
        <tpls c="5">
          <tpl fld="2" item="0"/>
          <tpl fld="4" item="4"/>
          <tpl fld="3" item="3"/>
          <tpl hier="7" item="3"/>
          <tpl fld="5" item="0"/>
        </tpls>
      </n>
      <n v="55.650000000000006">
        <tpls c="5">
          <tpl fld="2" item="0"/>
          <tpl fld="4" item="0"/>
          <tpl fld="3" item="5"/>
          <tpl hier="7" item="3"/>
          <tpl fld="5" item="0"/>
        </tpls>
      </n>
      <n v="68.670000000000016">
        <tpls c="5">
          <tpl fld="2" item="0"/>
          <tpl fld="4" item="0"/>
          <tpl fld="3" item="4"/>
          <tpl hier="7" item="3"/>
          <tpl fld="5" item="0"/>
        </tpls>
      </n>
      <n v="3210.8999999999996">
        <tpls c="4">
          <tpl hier="0" item="4294967295"/>
          <tpl fld="3" item="9"/>
          <tpl hier="7" item="3"/>
          <tpl fld="5" item="0"/>
        </tpls>
      </n>
      <n v="3249.7500000000005">
        <tpls c="4">
          <tpl hier="0" item="4294967295"/>
          <tpl fld="3" item="2"/>
          <tpl hier="7" item="3"/>
          <tpl fld="5" item="0"/>
        </tpls>
      </n>
      <n v="32177.250000000004">
        <tpls c="4">
          <tpl hier="0" item="4294967295"/>
          <tpl hier="6" item="4294967295"/>
          <tpl hier="7" item="3"/>
          <tpl fld="5" item="0"/>
        </tpls>
      </n>
      <n v="53.550000000000004">
        <tpls c="5">
          <tpl fld="2" item="0"/>
          <tpl fld="4" item="0"/>
          <tpl fld="3" item="9"/>
          <tpl hier="7" item="3"/>
          <tpl fld="5" item="0"/>
        </tpls>
      </n>
      <n v="66.675000000000011">
        <tpls c="5">
          <tpl fld="2" item="0"/>
          <tpl fld="4" item="0"/>
          <tpl fld="3" item="2"/>
          <tpl hier="7" item="3"/>
          <tpl fld="5" item="0"/>
        </tpls>
      </n>
      <n v="632.31000000000006">
        <tpls c="5">
          <tpl fld="2" item="0"/>
          <tpl fld="4" item="0"/>
          <tpl hier="6" item="4294967295"/>
          <tpl hier="7" item="3"/>
          <tpl fld="5" item="0"/>
        </tpls>
      </n>
      <n v="70.77000000000001">
        <tpls c="5">
          <tpl fld="2" item="0"/>
          <tpl fld="4" item="0"/>
          <tpl fld="3" item="3"/>
          <tpl hier="7" item="3"/>
          <tpl fld="5" item="0"/>
        </tpls>
      </n>
      <m>
        <tpls c="5">
          <tpl fld="2" item="5"/>
          <tpl fld="4" item="12"/>
          <tpl fld="3" item="1"/>
          <tpl hier="7" item="3"/>
          <tpl fld="5" item="0"/>
        </tpls>
      </m>
      <n v="78.75">
        <tpls c="5">
          <tpl fld="2" item="5"/>
          <tpl fld="4" item="12"/>
          <tpl fld="3" item="0"/>
          <tpl hier="7" item="3"/>
          <tpl fld="5" item="0"/>
        </tpls>
      </n>
      <n v="42">
        <tpls c="5">
          <tpl fld="2" item="1"/>
          <tpl fld="4" item="3"/>
          <tpl fld="3" item="9"/>
          <tpl hier="7" item="3"/>
          <tpl fld="5" item="0"/>
        </tpls>
      </n>
      <n v="42">
        <tpls c="5">
          <tpl fld="2" item="1"/>
          <tpl fld="4" item="3"/>
          <tpl fld="3" item="2"/>
          <tpl hier="7" item="3"/>
          <tpl fld="5" item="0"/>
        </tpls>
      </n>
      <n v="420">
        <tpls c="5">
          <tpl fld="2" item="1"/>
          <tpl fld="4" item="3"/>
          <tpl hier="6" item="4294967295"/>
          <tpl hier="7" item="3"/>
          <tpl fld="5" item="0"/>
        </tpls>
      </n>
      <n v="31.5">
        <tpls c="5">
          <tpl fld="2" item="2"/>
          <tpl fld="4" item="13"/>
          <tpl fld="3" item="1"/>
          <tpl hier="7" item="3"/>
          <tpl fld="5" item="0"/>
        </tpls>
      </n>
      <n v="31.5">
        <tpls c="5">
          <tpl fld="2" item="2"/>
          <tpl fld="4" item="13"/>
          <tpl fld="3" item="0"/>
          <tpl hier="7" item="3"/>
          <tpl fld="5" item="0"/>
        </tpls>
      </n>
      <n v="259.35000000000002">
        <tpls c="5">
          <tpl fld="2" item="2"/>
          <tpl fld="4" item="1"/>
          <tpl fld="3" item="9"/>
          <tpl hier="7" item="3"/>
          <tpl fld="5" item="0"/>
        </tpls>
      </n>
      <n v="84.84">
        <tpls c="5">
          <tpl fld="2" item="2"/>
          <tpl fld="4" item="1"/>
          <tpl fld="3" item="2"/>
          <tpl hier="7" item="3"/>
          <tpl fld="5" item="0"/>
        </tpls>
      </n>
      <n v="1903.23">
        <tpls c="5">
          <tpl fld="2" item="2"/>
          <tpl fld="4" item="1"/>
          <tpl hier="6" item="4294967295"/>
          <tpl hier="7" item="3"/>
          <tpl fld="5" item="0"/>
        </tpls>
      </n>
      <n v="120.75">
        <tpls c="5">
          <tpl fld="2" item="3"/>
          <tpl fld="4" item="14"/>
          <tpl fld="3" item="1"/>
          <tpl hier="7" item="3"/>
          <tpl fld="5" item="0"/>
        </tpls>
      </n>
      <n v="120.75">
        <tpls c="5">
          <tpl fld="2" item="3"/>
          <tpl fld="4" item="14"/>
          <tpl fld="3" item="0"/>
          <tpl hier="7" item="3"/>
          <tpl fld="5" item="0"/>
        </tpls>
      </n>
      <n v="54.705000000000005">
        <tpls c="5">
          <tpl fld="2" item="1"/>
          <tpl fld="4" item="9"/>
          <tpl fld="3" item="8"/>
          <tpl hier="7" item="3"/>
          <tpl fld="5" item="0"/>
        </tpls>
      </n>
      <n v="61.005000000000003">
        <tpls c="5">
          <tpl fld="2" item="1"/>
          <tpl fld="4" item="9"/>
          <tpl fld="3" item="3"/>
          <tpl hier="7" item="3"/>
          <tpl fld="5" item="0"/>
        </tpls>
      </n>
      <n v="246.75">
        <tpls c="5">
          <tpl fld="2" item="2"/>
          <tpl fld="4" item="10"/>
          <tpl fld="3" item="7"/>
          <tpl hier="7" item="3"/>
          <tpl fld="5" item="0"/>
        </tpls>
      </n>
      <m>
        <tpls c="5">
          <tpl fld="2" item="2"/>
          <tpl fld="4" item="10"/>
          <tpl fld="3" item="10"/>
          <tpl hier="7" item="3"/>
          <tpl fld="5" item="0"/>
        </tpls>
      </m>
      <m>
        <tpls c="5">
          <tpl fld="2" item="2"/>
          <tpl fld="4" item="10"/>
          <tpl fld="3" item="4"/>
          <tpl hier="7" item="3"/>
          <tpl fld="5" item="0"/>
        </tpls>
      </m>
      <m>
        <tpls c="5">
          <tpl fld="2" item="2"/>
          <tpl fld="4" item="10"/>
          <tpl fld="3" item="6"/>
          <tpl hier="7" item="3"/>
          <tpl fld="5" item="0"/>
        </tpls>
      </m>
      <m>
        <tpls c="5">
          <tpl fld="2" item="2"/>
          <tpl fld="4" item="10"/>
          <tpl fld="3" item="11"/>
          <tpl hier="7" item="3"/>
          <tpl fld="5" item="0"/>
        </tpls>
      </m>
      <n v="157.5">
        <tpls c="5">
          <tpl fld="2" item="0"/>
          <tpl fld="4" item="4"/>
          <tpl fld="3" item="6"/>
          <tpl hier="7" item="3"/>
          <tpl fld="5" item="0"/>
        </tpls>
      </n>
      <m>
        <tpls c="5">
          <tpl fld="2" item="0"/>
          <tpl fld="4" item="4"/>
          <tpl fld="3" item="11"/>
          <tpl hier="7" item="3"/>
          <tpl fld="5" item="0"/>
        </tpls>
      </m>
      <n v="157.5">
        <tpls c="5">
          <tpl fld="2" item="0"/>
          <tpl fld="4" item="4"/>
          <tpl fld="3" item="0"/>
          <tpl hier="7" item="3"/>
          <tpl fld="5" item="0"/>
        </tpls>
      </n>
      <n v="157.5">
        <tpls c="5">
          <tpl fld="2" item="0"/>
          <tpl fld="4" item="4"/>
          <tpl fld="3" item="9"/>
          <tpl hier="7" item="3"/>
          <tpl fld="5" item="0"/>
        </tpls>
      </n>
      <n v="157.5">
        <tpls c="5">
          <tpl fld="2" item="0"/>
          <tpl fld="4" item="4"/>
          <tpl fld="3" item="2"/>
          <tpl hier="7" item="3"/>
          <tpl fld="5" item="0"/>
        </tpls>
      </n>
      <n v="1575">
        <tpls c="5">
          <tpl fld="2" item="0"/>
          <tpl fld="4" item="4"/>
          <tpl hier="6" item="4294967295"/>
          <tpl hier="7" item="3"/>
          <tpl fld="5" item="0"/>
        </tpls>
      </n>
      <n v="157.5">
        <tpls c="5">
          <tpl fld="2" item="0"/>
          <tpl fld="4" item="4"/>
          <tpl fld="3" item="5"/>
          <tpl hier="7" item="3"/>
          <tpl fld="5" item="0"/>
        </tpls>
      </n>
      <n v="157.5">
        <tpls c="5">
          <tpl fld="2" item="0"/>
          <tpl fld="4" item="4"/>
          <tpl fld="3" item="4"/>
          <tpl hier="7" item="3"/>
          <tpl fld="5" item="0"/>
        </tpls>
      </n>
      <m>
        <tpls c="5">
          <tpl fld="2" item="5"/>
          <tpl fld="4" item="6"/>
          <tpl fld="3" item="8"/>
          <tpl hier="7" item="3"/>
          <tpl fld="5" item="0"/>
        </tpls>
      </m>
      <m>
        <tpls c="5">
          <tpl fld="2" item="5"/>
          <tpl fld="4" item="6"/>
          <tpl fld="3" item="3"/>
          <tpl hier="7" item="3"/>
          <tpl fld="5" item="0"/>
        </tpls>
      </m>
      <m>
        <tpls c="5">
          <tpl fld="2" item="5"/>
          <tpl fld="4" item="6"/>
          <tpl fld="3" item="1"/>
          <tpl hier="7" item="3"/>
          <tpl fld="5" item="0"/>
        </tpls>
      </m>
      <m>
        <tpls c="5">
          <tpl fld="2" item="5"/>
          <tpl fld="4" item="6"/>
          <tpl fld="3" item="0"/>
          <tpl hier="7" item="3"/>
          <tpl fld="5" item="0"/>
        </tpls>
      </m>
      <m>
        <tpls c="5">
          <tpl fld="2" item="5"/>
          <tpl fld="4" item="6"/>
          <tpl fld="3" item="7"/>
          <tpl hier="7" item="3"/>
          <tpl fld="5" item="0"/>
        </tpls>
      </m>
      <m>
        <tpls c="5">
          <tpl fld="2" item="5"/>
          <tpl fld="4" item="6"/>
          <tpl fld="3" item="10"/>
          <tpl hier="7" item="3"/>
          <tpl fld="5" item="0"/>
        </tpls>
      </m>
      <n v="693.10500000000002">
        <tpls c="5">
          <tpl fld="2" item="1"/>
          <tpl fld="4" item="2"/>
          <tpl fld="3" item="6"/>
          <tpl hier="7" item="3"/>
          <tpl fld="5" item="0"/>
        </tpls>
      </n>
      <m>
        <tpls c="5">
          <tpl fld="2" item="1"/>
          <tpl fld="4" item="2"/>
          <tpl fld="3" item="11"/>
          <tpl hier="7" item="3"/>
          <tpl fld="5" item="0"/>
        </tpls>
      </m>
      <n v="647.6400000000001">
        <tpls c="5">
          <tpl fld="2" item="1"/>
          <tpl fld="4" item="2"/>
          <tpl fld="3" item="0"/>
          <tpl hier="7" item="3"/>
          <tpl fld="5" item="0"/>
        </tpls>
      </n>
      <n v="653.1">
        <tpls c="5">
          <tpl fld="2" item="1"/>
          <tpl fld="4" item="2"/>
          <tpl fld="3" item="9"/>
          <tpl hier="7" item="3"/>
          <tpl fld="5" item="0"/>
        </tpls>
      </n>
      <n v="724.6049999999999">
        <tpls c="5">
          <tpl fld="2" item="1"/>
          <tpl fld="4" item="2"/>
          <tpl fld="3" item="2"/>
          <tpl hier="7" item="3"/>
          <tpl fld="5" item="0"/>
        </tpls>
      </n>
      <n v="6776.8049999999994">
        <tpls c="5">
          <tpl fld="2" item="1"/>
          <tpl fld="4" item="2"/>
          <tpl hier="6" item="4294967295"/>
          <tpl hier="7" item="3"/>
          <tpl fld="5" item="0"/>
        </tpls>
      </n>
      <n v="708.54000000000019">
        <tpls c="5">
          <tpl fld="2" item="1"/>
          <tpl fld="4" item="2"/>
          <tpl fld="3" item="5"/>
          <tpl hier="7" item="3"/>
          <tpl fld="5" item="0"/>
        </tpls>
      </n>
      <n v="601.755">
        <tpls c="5">
          <tpl fld="2" item="1"/>
          <tpl fld="4" item="2"/>
          <tpl fld="3" item="4"/>
          <tpl hier="7" item="3"/>
          <tpl fld="5" item="0"/>
        </tpls>
      </n>
      <n v="623.80499999999995">
        <tpls c="5">
          <tpl fld="2" item="1"/>
          <tpl fld="4" item="2"/>
          <tpl fld="3" item="1"/>
          <tpl hier="7" item="3"/>
          <tpl fld="5" item="0"/>
        </tpls>
      </n>
      <n v="49.14">
        <tpls c="5">
          <tpl fld="2" item="2"/>
          <tpl fld="4" item="15"/>
          <tpl fld="3" item="8"/>
          <tpl hier="7" item="3"/>
          <tpl fld="5" item="0"/>
        </tpls>
      </n>
      <n v="55.650000000000006">
        <tpls c="5">
          <tpl fld="2" item="2"/>
          <tpl fld="4" item="15"/>
          <tpl fld="3" item="3"/>
          <tpl hier="7" item="3"/>
          <tpl fld="5" item="0"/>
        </tpls>
      </n>
      <n v="519.75">
        <tpls c="5">
          <tpl fld="2" item="2"/>
          <tpl fld="4" item="15"/>
          <tpl hier="6" item="4294967295"/>
          <tpl hier="7" item="3"/>
          <tpl fld="5" item="0"/>
        </tpls>
      </n>
      <n v="50.295000000000002">
        <tpls c="5">
          <tpl fld="2" item="2"/>
          <tpl fld="4" item="15"/>
          <tpl fld="3" item="1"/>
          <tpl hier="7" item="3"/>
          <tpl fld="5" item="0"/>
        </tpls>
      </n>
      <n v="56.805000000000007">
        <tpls c="5">
          <tpl fld="2" item="2"/>
          <tpl fld="4" item="15"/>
          <tpl fld="3" item="0"/>
          <tpl hier="7" item="3"/>
          <tpl fld="5" item="0"/>
        </tpls>
      </n>
      <n v="51.45">
        <tpls c="5">
          <tpl fld="2" item="2"/>
          <tpl fld="4" item="15"/>
          <tpl fld="3" item="7"/>
          <tpl hier="7" item="3"/>
          <tpl fld="5" item="0"/>
        </tpls>
      </n>
      <m>
        <tpls c="5">
          <tpl fld="2" item="2"/>
          <tpl fld="4" item="15"/>
          <tpl fld="3" item="10"/>
          <tpl hier="7" item="3"/>
          <tpl fld="5" item="0"/>
        </tpls>
      </m>
      <n v="47.25">
        <tpls c="5">
          <tpl fld="2" item="2"/>
          <tpl fld="4" item="15"/>
          <tpl fld="3" item="9"/>
          <tpl hier="7" item="3"/>
          <tpl fld="5" item="0"/>
        </tpls>
      </n>
      <n v="402.04500000000002">
        <tpls c="5">
          <tpl fld="2" item="2"/>
          <tpl fld="4" item="5"/>
          <tpl fld="3" item="6"/>
          <tpl hier="7" item="3"/>
          <tpl fld="5" item="0"/>
        </tpls>
      </n>
      <m>
        <tpls c="5">
          <tpl fld="2" item="2"/>
          <tpl fld="4" item="5"/>
          <tpl fld="3" item="11"/>
          <tpl hier="7" item="3"/>
          <tpl fld="5" item="0"/>
        </tpls>
      </m>
      <n v="386.4">
        <tpls c="5">
          <tpl fld="2" item="2"/>
          <tpl fld="4" item="5"/>
          <tpl fld="3" item="9"/>
          <tpl hier="7" item="3"/>
          <tpl fld="5" item="0"/>
        </tpls>
      </n>
      <n v="405.09000000000003">
        <tpls c="5">
          <tpl fld="2" item="2"/>
          <tpl fld="4" item="5"/>
          <tpl fld="3" item="2"/>
          <tpl hier="7" item="3"/>
          <tpl fld="5" item="0"/>
        </tpls>
      </n>
      <n v="4518.7800000000007">
        <tpls c="5">
          <tpl fld="2" item="2"/>
          <tpl fld="4" item="5"/>
          <tpl hier="6" item="4294967295"/>
          <tpl hier="7" item="3"/>
          <tpl fld="5" item="0"/>
        </tpls>
      </n>
      <n v="395.745">
        <tpls c="5">
          <tpl fld="2" item="2"/>
          <tpl fld="4" item="5"/>
          <tpl fld="3" item="1"/>
          <tpl hier="7" item="3"/>
          <tpl fld="5" item="0"/>
        </tpls>
      </n>
      <n v="533.4">
        <tpls c="5">
          <tpl fld="2" item="2"/>
          <tpl fld="4" item="5"/>
          <tpl fld="3" item="5"/>
          <tpl hier="7" item="3"/>
          <tpl fld="5" item="0"/>
        </tpls>
      </n>
      <n v="408.34500000000003">
        <tpls c="5">
          <tpl fld="2" item="2"/>
          <tpl fld="4" item="5"/>
          <tpl fld="3" item="4"/>
          <tpl hier="7" item="3"/>
          <tpl fld="5" item="0"/>
        </tpls>
      </n>
      <n v="57.75">
        <tpls c="5">
          <tpl fld="2" item="4"/>
          <tpl fld="4" item="16"/>
          <tpl fld="3" item="8"/>
          <tpl hier="7" item="3"/>
          <tpl fld="5" item="0"/>
        </tpls>
      </n>
      <n v="57.75">
        <tpls c="5">
          <tpl fld="2" item="4"/>
          <tpl fld="4" item="16"/>
          <tpl fld="3" item="3"/>
          <tpl hier="7" item="3"/>
          <tpl fld="5" item="0"/>
        </tpls>
      </n>
      <n v="57.75">
        <tpls c="5">
          <tpl fld="2" item="4"/>
          <tpl fld="4" item="16"/>
          <tpl fld="3" item="2"/>
          <tpl hier="7" item="3"/>
          <tpl fld="5" item="0"/>
        </tpls>
      </n>
      <n v="57.75">
        <tpls c="5">
          <tpl fld="2" item="4"/>
          <tpl fld="4" item="16"/>
          <tpl fld="3" item="1"/>
          <tpl hier="7" item="3"/>
          <tpl fld="5" item="0"/>
        </tpls>
      </n>
      <n v="57.75">
        <tpls c="5">
          <tpl fld="2" item="4"/>
          <tpl fld="4" item="16"/>
          <tpl fld="3" item="0"/>
          <tpl hier="7" item="3"/>
          <tpl fld="5" item="0"/>
        </tpls>
      </n>
      <n v="577.5">
        <tpls c="5">
          <tpl fld="2" item="4"/>
          <tpl fld="4" item="16"/>
          <tpl hier="6" item="4294967295"/>
          <tpl hier="7" item="3"/>
          <tpl fld="5" item="0"/>
        </tpls>
      </n>
      <n v="57.75">
        <tpls c="5">
          <tpl fld="2" item="4"/>
          <tpl fld="4" item="16"/>
          <tpl fld="3" item="7"/>
          <tpl hier="7" item="3"/>
          <tpl fld="5" item="0"/>
        </tpls>
      </n>
      <m>
        <tpls c="5">
          <tpl fld="2" item="4"/>
          <tpl fld="4" item="16"/>
          <tpl fld="3" item="10"/>
          <tpl hier="7" item="3"/>
          <tpl fld="5" item="0"/>
        </tpls>
      </m>
      <n v="57.75">
        <tpls c="5">
          <tpl fld="2" item="4"/>
          <tpl fld="4" item="16"/>
          <tpl fld="3" item="9"/>
          <tpl hier="7" item="3"/>
          <tpl fld="5" item="0"/>
        </tpls>
      </n>
      <n v="115.5">
        <tpls c="5">
          <tpl fld="2" item="3"/>
          <tpl fld="4" item="14"/>
          <tpl fld="3" item="3"/>
          <tpl hier="7" item="3"/>
          <tpl fld="5" item="0"/>
        </tpls>
      </n>
      <n v="31.5">
        <tpls c="5">
          <tpl fld="2" item="2"/>
          <tpl fld="4" item="13"/>
          <tpl fld="3" item="3"/>
          <tpl hier="7" item="3"/>
          <tpl fld="5" item="0"/>
        </tpls>
      </n>
      <m>
        <tpls c="5">
          <tpl fld="2" item="5"/>
          <tpl fld="4" item="12"/>
          <tpl fld="3" item="3"/>
          <tpl hier="7" item="3"/>
          <tpl fld="5" item="0"/>
        </tpls>
      </m>
      <n v="147.52500000000001">
        <tpls c="5">
          <tpl fld="2" item="3"/>
          <tpl fld="4" item="11"/>
          <tpl fld="3" item="3"/>
          <tpl hier="7" item="3"/>
          <tpl fld="5" item="0"/>
        </tpls>
      </n>
      <n v="80.64">
        <tpls c="5">
          <tpl fld="2" item="2"/>
          <tpl fld="4" item="1"/>
          <tpl fld="3" item="8"/>
          <tpl hier="7" item="3"/>
          <tpl fld="5" item="0"/>
        </tpls>
      </n>
      <n v="120.75">
        <tpls c="5">
          <tpl fld="2" item="3"/>
          <tpl fld="4" item="14"/>
          <tpl fld="3" item="8"/>
          <tpl hier="7" item="3"/>
          <tpl fld="5" item="0"/>
        </tpls>
      </n>
      <n v="31.5">
        <tpls c="5">
          <tpl fld="2" item="2"/>
          <tpl fld="4" item="13"/>
          <tpl fld="3" item="8"/>
          <tpl hier="7" item="3"/>
          <tpl fld="5" item="0"/>
        </tpls>
      </n>
      <n v="78.75">
        <tpls c="5">
          <tpl fld="2" item="5"/>
          <tpl fld="4" item="12"/>
          <tpl fld="3" item="8"/>
          <tpl hier="7" item="3"/>
          <tpl fld="5" item="0"/>
        </tpls>
      </n>
      <n v="42">
        <tpls c="5">
          <tpl fld="2" item="1"/>
          <tpl fld="4" item="3"/>
          <tpl fld="3" item="8"/>
          <tpl hier="7" item="3"/>
          <tpl fld="5" item="0"/>
        </tpls>
      </n>
      <n v="57.75">
        <tpls c="5">
          <tpl fld="2" item="0"/>
          <tpl fld="4" item="0"/>
          <tpl fld="3" item="8"/>
          <tpl hier="7" item="3"/>
          <tpl fld="5" item="0"/>
        </tpls>
      </n>
      <n v="128.10000000000002">
        <tpls c="5">
          <tpl fld="2" item="3"/>
          <tpl fld="4" item="11"/>
          <tpl fld="3" item="8"/>
          <tpl hier="7" item="3"/>
          <tpl fld="5" item="0"/>
        </tpls>
      </n>
      <m>
        <tpls c="5">
          <tpl fld="2" item="0"/>
          <tpl fld="4" item="7"/>
          <tpl fld="3" item="10"/>
          <tpl hier="7" item="3"/>
          <tpl fld="5" item="0"/>
        </tpls>
      </m>
      <n v="147">
        <tpls c="5">
          <tpl fld="2" item="0"/>
          <tpl fld="4" item="7"/>
          <tpl fld="3" item="9"/>
          <tpl hier="7" item="3"/>
          <tpl fld="5" item="0"/>
        </tpls>
      </n>
      <n v="159.495">
        <tpls c="5">
          <tpl fld="2" item="0"/>
          <tpl fld="4" item="7"/>
          <tpl fld="3" item="2"/>
          <tpl hier="7" item="3"/>
          <tpl fld="5" item="0"/>
        </tpls>
      </n>
      <n v="1563.9750000000001">
        <tpls c="5">
          <tpl fld="2" item="0"/>
          <tpl fld="4" item="7"/>
          <tpl hier="6" item="4294967295"/>
          <tpl hier="7" item="3"/>
          <tpl fld="5" item="0"/>
        </tpls>
      </n>
      <n v="149.20499999999998">
        <tpls c="5">
          <tpl fld="2" item="0"/>
          <tpl fld="4" item="7"/>
          <tpl fld="3" item="5"/>
          <tpl hier="7" item="3"/>
          <tpl fld="5" item="0"/>
        </tpls>
      </n>
      <n v="161.59500000000003">
        <tpls c="5">
          <tpl fld="2" item="0"/>
          <tpl fld="4" item="7"/>
          <tpl fld="3" item="4"/>
          <tpl hier="7" item="3"/>
          <tpl fld="5" item="0"/>
        </tpls>
      </n>
      <n v="151.09500000000003">
        <tpls c="5">
          <tpl fld="2" item="0"/>
          <tpl fld="4" item="7"/>
          <tpl fld="3" item="8"/>
          <tpl hier="7" item="3"/>
          <tpl fld="5" item="0"/>
        </tpls>
      </n>
      <n v="163.69499999999999">
        <tpls c="5">
          <tpl fld="2" item="0"/>
          <tpl fld="4" item="7"/>
          <tpl fld="3" item="3"/>
          <tpl hier="7" item="3"/>
          <tpl fld="5" item="0"/>
        </tpls>
      </n>
      <n v="161.70000000000002">
        <tpls c="5">
          <tpl fld="2" item="5"/>
          <tpl fld="4" item="6"/>
          <tpl hier="6" item="4294967295"/>
          <tpl hier="7" item="3"/>
          <tpl fld="5" item="0"/>
        </tpls>
      </n>
      <n v="1345.9950000000001">
        <tpls c="5">
          <tpl fld="2" item="3"/>
          <tpl fld="4" item="11"/>
          <tpl hier="6" item="4294967295"/>
          <tpl hier="7" item="3"/>
          <tpl fld="5" item="0"/>
        </tpls>
      </n>
      <n v="572.98500000000013">
        <tpls c="5">
          <tpl fld="2" item="1"/>
          <tpl fld="4" item="9"/>
          <tpl hier="6" item="4294967295"/>
          <tpl hier="7" item="3"/>
          <tpl fld="5" item="0"/>
        </tpls>
      </n>
      <n v="57.75">
        <tpls c="5">
          <tpl fld="2" item="4"/>
          <tpl fld="4" item="16"/>
          <tpl fld="3" item="4"/>
          <tpl hier="7" item="3"/>
          <tpl fld="5" item="0"/>
        </tpls>
      </n>
      <n v="54.705000000000005">
        <tpls c="5">
          <tpl fld="2" item="2"/>
          <tpl fld="4" item="15"/>
          <tpl fld="3" item="4"/>
          <tpl hier="7" item="3"/>
          <tpl fld="5" item="0"/>
        </tpls>
      </n>
      <m>
        <tpls c="5">
          <tpl fld="2" item="5"/>
          <tpl fld="4" item="6"/>
          <tpl fld="3" item="4"/>
          <tpl hier="7" item="3"/>
          <tpl fld="5" item="0"/>
        </tpls>
      </m>
      <n v="3131.2049999999995">
        <tpls c="4">
          <tpl hier="0" item="4294967295"/>
          <tpl fld="3" item="4"/>
          <tpl hier="7" item="3"/>
          <tpl fld="5" item="0"/>
        </tpls>
      </n>
      <n v="120.75">
        <tpls c="5">
          <tpl fld="2" item="3"/>
          <tpl fld="4" item="14"/>
          <tpl fld="3" item="4"/>
          <tpl hier="7" item="3"/>
          <tpl fld="5" item="0"/>
        </tpls>
      </n>
      <n v="31.5">
        <tpls c="5">
          <tpl fld="2" item="2"/>
          <tpl fld="4" item="13"/>
          <tpl fld="3" item="4"/>
          <tpl hier="7" item="3"/>
          <tpl fld="5" item="0"/>
        </tpls>
      </n>
      <m>
        <tpls c="5">
          <tpl fld="2" item="5"/>
          <tpl fld="4" item="12"/>
          <tpl fld="3" item="4"/>
          <tpl hier="7" item="3"/>
          <tpl fld="5" item="0"/>
        </tpls>
      </m>
      <n v="144.375">
        <tpls c="5">
          <tpl fld="2" item="3"/>
          <tpl fld="4" item="11"/>
          <tpl fld="3" item="4"/>
          <tpl hier="7" item="3"/>
          <tpl fld="5" item="0"/>
        </tpls>
      </n>
      <n v="59.85">
        <tpls c="5">
          <tpl fld="2" item="1"/>
          <tpl fld="4" item="9"/>
          <tpl fld="3" item="4"/>
          <tpl hier="7" item="3"/>
          <tpl fld="5" item="0"/>
        </tpls>
      </n>
      <n v="57.75">
        <tpls c="5">
          <tpl fld="2" item="4"/>
          <tpl fld="4" item="16"/>
          <tpl fld="3" item="5"/>
          <tpl hier="7" item="3"/>
          <tpl fld="5" item="0"/>
        </tpls>
      </n>
      <n v="48.195">
        <tpls c="5">
          <tpl fld="2" item="2"/>
          <tpl fld="4" item="15"/>
          <tpl fld="3" item="5"/>
          <tpl hier="7" item="3"/>
          <tpl fld="5" item="0"/>
        </tpls>
      </n>
      <m>
        <tpls c="5">
          <tpl fld="2" item="5"/>
          <tpl fld="4" item="6"/>
          <tpl fld="3" item="5"/>
          <tpl hier="7" item="3"/>
          <tpl fld="5" item="0"/>
        </tpls>
      </m>
      <m>
        <tpls c="5">
          <tpl fld="2" item="2"/>
          <tpl fld="4" item="10"/>
          <tpl fld="3" item="5"/>
          <tpl hier="7" item="3"/>
          <tpl fld="5" item="0"/>
        </tpls>
      </m>
      <n v="110.25">
        <tpls c="5">
          <tpl fld="2" item="3"/>
          <tpl fld="4" item="14"/>
          <tpl fld="3" item="5"/>
          <tpl hier="7" item="3"/>
          <tpl fld="5" item="0"/>
        </tpls>
      </n>
      <n v="31.5">
        <tpls c="5">
          <tpl fld="2" item="2"/>
          <tpl fld="4" item="13"/>
          <tpl fld="3" item="5"/>
          <tpl hier="7" item="3"/>
          <tpl fld="5" item="0"/>
        </tpls>
      </n>
      <m>
        <tpls c="5">
          <tpl fld="2" item="5"/>
          <tpl fld="4" item="12"/>
          <tpl fld="3" item="5"/>
          <tpl hier="7" item="3"/>
          <tpl fld="5" item="0"/>
        </tpls>
      </m>
      <n v="108.99000000000001">
        <tpls c="5">
          <tpl fld="2" item="3"/>
          <tpl fld="4" item="11"/>
          <tpl fld="3" item="5"/>
          <tpl hier="7" item="3"/>
          <tpl fld="5" item="0"/>
        </tpls>
      </n>
      <n v="53.655000000000001">
        <tpls c="5">
          <tpl fld="2" item="1"/>
          <tpl fld="4" item="9"/>
          <tpl fld="3" item="5"/>
          <tpl hier="7" item="3"/>
          <tpl fld="5" item="0"/>
        </tpls>
      </n>
      <n v="945">
        <tpls c="5">
          <tpl fld="2" item="1"/>
          <tpl fld="4" item="8"/>
          <tpl fld="3" item="4"/>
          <tpl hier="7" item="3"/>
          <tpl fld="5" item="0"/>
        </tpls>
      </n>
      <n v="945">
        <tpls c="5">
          <tpl fld="2" item="1"/>
          <tpl fld="4" item="8"/>
          <tpl fld="3" item="8"/>
          <tpl hier="7" item="3"/>
          <tpl fld="5" item="0"/>
        </tpls>
      </n>
      <n v="945">
        <tpls c="5">
          <tpl fld="2" item="1"/>
          <tpl fld="4" item="8"/>
          <tpl fld="3" item="3"/>
          <tpl hier="7" item="3"/>
          <tpl fld="5" item="0"/>
        </tpls>
      </n>
      <n v="945">
        <tpls c="5">
          <tpl fld="2" item="1"/>
          <tpl fld="4" item="8"/>
          <tpl fld="3" item="5"/>
          <tpl hier="7" item="3"/>
          <tpl fld="5" item="0"/>
        </tpls>
      </n>
      <n v="945">
        <tpls c="5">
          <tpl fld="2" item="1"/>
          <tpl fld="4" item="8"/>
          <tpl fld="3" item="1"/>
          <tpl hier="7" item="3"/>
          <tpl fld="5" item="0"/>
        </tpls>
      </n>
      <n v="945">
        <tpls c="5">
          <tpl fld="2" item="1"/>
          <tpl fld="4" item="8"/>
          <tpl fld="3" item="0"/>
          <tpl hier="7" item="3"/>
          <tpl fld="5" item="0"/>
        </tpls>
      </n>
      <n v="945">
        <tpls c="5">
          <tpl fld="2" item="1"/>
          <tpl fld="4" item="8"/>
          <tpl fld="3" item="7"/>
          <tpl hier="7" item="3"/>
          <tpl fld="5" item="0"/>
        </tpls>
      </n>
      <m>
        <tpls c="5">
          <tpl fld="2" item="1"/>
          <tpl fld="4" item="8"/>
          <tpl fld="3" item="10"/>
          <tpl hier="7" item="3"/>
          <tpl fld="5" item="0"/>
        </tpls>
      </m>
      <n v="945">
        <tpls c="5">
          <tpl fld="2" item="1"/>
          <tpl fld="4" item="8"/>
          <tpl fld="3" item="6"/>
          <tpl hier="7" item="3"/>
          <tpl fld="5" item="0"/>
        </tpls>
      </n>
      <m>
        <tpls c="5">
          <tpl fld="2" item="1"/>
          <tpl fld="4" item="8"/>
          <tpl fld="3" item="11"/>
          <tpl hier="7" item="3"/>
          <tpl fld="5" item="0"/>
        </tpls>
      </m>
      <n v="110.25">
        <tpls c="5">
          <tpl fld="2" item="3"/>
          <tpl fld="4" item="14"/>
          <tpl fld="3" item="9"/>
          <tpl hier="7" item="3"/>
          <tpl fld="5" item="0"/>
        </tpls>
      </n>
      <n v="31.5">
        <tpls c="5">
          <tpl fld="2" item="2"/>
          <tpl fld="4" item="13"/>
          <tpl fld="3" item="9"/>
          <tpl hier="7" item="3"/>
          <tpl fld="5" item="0"/>
        </tpls>
      </n>
      <m>
        <tpls c="5">
          <tpl fld="2" item="5"/>
          <tpl fld="4" item="12"/>
          <tpl fld="3" item="9"/>
          <tpl hier="7" item="3"/>
          <tpl fld="5" item="0"/>
        </tpls>
      </m>
      <n v="161.70000000000002">
        <tpls c="5">
          <tpl fld="2" item="5"/>
          <tpl fld="4" item="6"/>
          <tpl fld="3" item="9"/>
          <tpl hier="7" item="3"/>
          <tpl fld="5" item="0"/>
        </tpls>
      </n>
      <n v="106.05000000000001">
        <tpls c="5">
          <tpl fld="2" item="3"/>
          <tpl fld="4" item="11"/>
          <tpl fld="3" item="9"/>
          <tpl hier="7" item="3"/>
          <tpl fld="5" item="0"/>
        </tpls>
      </n>
      <n v="52.5">
        <tpls c="5">
          <tpl fld="2" item="1"/>
          <tpl fld="4" item="9"/>
          <tpl fld="3" item="9"/>
          <tpl hier="7" item="3"/>
          <tpl fld="5" item="0"/>
        </tpls>
      </n>
      <n v="68566.249999999956">
        <tpls c="4">
          <tpl hier="0" item="4294967295"/>
          <tpl hier="6" item="4294967295"/>
          <tpl hier="7" item="6"/>
          <tpl fld="5" item="0"/>
        </tpls>
      </n>
      <n v="6344.7499999999991">
        <tpls c="4">
          <tpl hier="0" item="4294967295"/>
          <tpl fld="3" item="2"/>
          <tpl hier="7" item="6"/>
          <tpl fld="5" item="0"/>
        </tpls>
      </n>
      <n v="6268.9000000000005">
        <tpls c="4">
          <tpl hier="0" item="4294967295"/>
          <tpl fld="3" item="9"/>
          <tpl hier="7" item="6"/>
          <tpl fld="5" item="0"/>
        </tpls>
      </n>
      <n v="134.07000000000002">
        <tpls c="5">
          <tpl fld="2" item="0"/>
          <tpl fld="4" item="0"/>
          <tpl fld="3" item="4"/>
          <tpl hier="7" item="6"/>
          <tpl fld="5" item="0"/>
        </tpls>
      </n>
      <n v="108.65">
        <tpls c="5">
          <tpl fld="2" item="0"/>
          <tpl fld="4" item="0"/>
          <tpl fld="3" item="5"/>
          <tpl hier="7" item="6"/>
          <tpl fld="5" item="0"/>
        </tpls>
      </n>
      <n v="307.5">
        <tpls c="5">
          <tpl fld="2" item="0"/>
          <tpl fld="4" item="4"/>
          <tpl fld="3" item="3"/>
          <tpl hier="7" item="6"/>
          <tpl fld="5" item="0"/>
        </tpls>
      </n>
      <n v="307.5">
        <tpls c="5">
          <tpl fld="2" item="0"/>
          <tpl fld="4" item="4"/>
          <tpl fld="3" item="8"/>
          <tpl hier="7" item="6"/>
          <tpl fld="5" item="0"/>
        </tpls>
      </n>
      <n v="323.69500000000005">
        <tpls c="5">
          <tpl fld="2" item="0"/>
          <tpl fld="4" item="7"/>
          <tpl fld="3" item="0"/>
          <tpl hier="7" item="6"/>
          <tpl fld="5" item="0"/>
        </tpls>
      </n>
      <n v="299.09500000000003">
        <tpls c="5">
          <tpl fld="2" item="0"/>
          <tpl fld="4" item="7"/>
          <tpl fld="3" item="1"/>
          <tpl hier="7" item="6"/>
          <tpl fld="5" item="0"/>
        </tpls>
      </n>
      <m>
        <tpls c="5">
          <tpl fld="2" item="5"/>
          <tpl fld="4" item="12"/>
          <tpl fld="3" item="10"/>
          <tpl hier="7" item="6"/>
          <tpl fld="5" item="0"/>
        </tpls>
      </m>
      <n v="153.75">
        <tpls c="5">
          <tpl fld="2" item="5"/>
          <tpl fld="4" item="12"/>
          <tpl fld="3" item="7"/>
          <tpl hier="7" item="6"/>
          <tpl fld="5" item="0"/>
        </tpls>
      </n>
      <m>
        <tpls c="5">
          <tpl fld="2" item="5"/>
          <tpl fld="4" item="6"/>
          <tpl fld="3" item="11"/>
          <tpl hier="7" item="6"/>
          <tpl fld="5" item="0"/>
        </tpls>
      </m>
      <m>
        <tpls c="5">
          <tpl fld="2" item="5"/>
          <tpl fld="4" item="6"/>
          <tpl fld="3" item="6"/>
          <tpl hier="7" item="6"/>
          <tpl fld="5" item="0"/>
        </tpls>
      </m>
      <n v="20304">
        <tpls c="5">
          <tpl fld="2" item="1"/>
          <tpl fld="4" item="8"/>
          <tpl hier="6" item="4294967295"/>
          <tpl hier="7" item="6"/>
          <tpl fld="5" item="0"/>
        </tpls>
      </n>
      <n v="1845">
        <tpls c="5">
          <tpl fld="2" item="1"/>
          <tpl fld="4" item="8"/>
          <tpl fld="3" item="2"/>
          <tpl hier="7" item="6"/>
          <tpl fld="5" item="0"/>
        </tpls>
      </n>
      <n v="1845">
        <tpls c="5">
          <tpl fld="2" item="1"/>
          <tpl fld="4" item="8"/>
          <tpl fld="3" item="9"/>
          <tpl hier="7" item="6"/>
          <tpl fld="5" item="0"/>
        </tpls>
      </n>
      <n v="82">
        <tpls c="5">
          <tpl fld="2" item="1"/>
          <tpl fld="4" item="3"/>
          <tpl fld="3" item="4"/>
          <tpl hier="7" item="6"/>
          <tpl fld="5" item="0"/>
        </tpls>
      </n>
      <n v="82">
        <tpls c="5">
          <tpl fld="2" item="1"/>
          <tpl fld="4" item="3"/>
          <tpl fld="3" item="5"/>
          <tpl hier="7" item="6"/>
          <tpl fld="5" item="0"/>
        </tpls>
      </n>
      <n v="1449.9650000000001">
        <tpls c="5">
          <tpl fld="2" item="1"/>
          <tpl fld="4" item="2"/>
          <tpl fld="3" item="3"/>
          <tpl hier="7" item="6"/>
          <tpl fld="5" item="0"/>
        </tpls>
      </n>
      <n v="1367.1450000000002">
        <tpls c="5">
          <tpl fld="2" item="1"/>
          <tpl fld="4" item="2"/>
          <tpl fld="3" item="8"/>
          <tpl hier="7" item="6"/>
          <tpl fld="5" item="0"/>
        </tpls>
      </n>
      <n v="120.95">
        <tpls c="5">
          <tpl fld="2" item="1"/>
          <tpl fld="4" item="9"/>
          <tpl fld="3" item="0"/>
          <tpl hier="7" item="6"/>
          <tpl fld="5" item="0"/>
        </tpls>
      </n>
      <n v="109.06">
        <tpls c="5">
          <tpl fld="2" item="1"/>
          <tpl fld="4" item="9"/>
          <tpl fld="3" item="1"/>
          <tpl hier="7" item="6"/>
          <tpl fld="5" item="0"/>
        </tpls>
      </n>
      <n v="30">
        <tpls c="5">
          <tpl fld="2" item="2"/>
          <tpl fld="4" item="13"/>
          <tpl fld="3" item="10"/>
          <tpl hier="7" item="6"/>
          <tpl fld="5" item="0"/>
        </tpls>
      </n>
      <n v="61.5">
        <tpls c="5">
          <tpl fld="2" item="2"/>
          <tpl fld="4" item="13"/>
          <tpl fld="3" item="7"/>
          <tpl hier="7" item="6"/>
          <tpl fld="5" item="0"/>
        </tpls>
      </n>
      <m>
        <tpls c="5">
          <tpl fld="2" item="2"/>
          <tpl fld="4" item="15"/>
          <tpl fld="3" item="11"/>
          <tpl hier="7" item="6"/>
          <tpl fld="5" item="0"/>
        </tpls>
      </m>
      <n v="102.70500000000001">
        <tpls c="5">
          <tpl fld="2" item="2"/>
          <tpl fld="4" item="15"/>
          <tpl fld="3" item="6"/>
          <tpl hier="7" item="6"/>
          <tpl fld="5" item="0"/>
        </tpls>
      </n>
      <n v="853.61999999999989">
        <tpls c="5">
          <tpl fld="2" item="2"/>
          <tpl fld="4" item="10"/>
          <tpl hier="6" item="4294967295"/>
          <tpl hier="7" item="6"/>
          <tpl fld="5" item="0"/>
        </tpls>
      </n>
      <n v="371.86999999999995">
        <tpls c="5">
          <tpl fld="2" item="2"/>
          <tpl fld="4" item="10"/>
          <tpl fld="3" item="2"/>
          <tpl hier="7" item="6"/>
          <tpl fld="5" item="0"/>
        </tpls>
      </n>
      <m>
        <tpls c="5">
          <tpl fld="2" item="2"/>
          <tpl fld="4" item="10"/>
          <tpl fld="3" item="9"/>
          <tpl hier="7" item="6"/>
          <tpl fld="5" item="0"/>
        </tpls>
      </m>
      <n v="541.6099999999999">
        <tpls c="5">
          <tpl fld="2" item="2"/>
          <tpl fld="4" item="1"/>
          <tpl fld="3" item="4"/>
          <tpl hier="7" item="6"/>
          <tpl fld="5" item="0"/>
        </tpls>
      </n>
      <n v="155.595">
        <tpls c="5">
          <tpl fld="2" item="2"/>
          <tpl fld="4" item="1"/>
          <tpl fld="3" item="5"/>
          <tpl hier="7" item="6"/>
          <tpl fld="5" item="0"/>
        </tpls>
      </n>
      <n v="1162.5550000000001">
        <tpls c="5">
          <tpl fld="2" item="2"/>
          <tpl fld="4" item="5"/>
          <tpl fld="3" item="3"/>
          <tpl hier="7" item="6"/>
          <tpl fld="5" item="0"/>
        </tpls>
      </n>
      <n v="1129.96">
        <tpls c="5">
          <tpl fld="2" item="2"/>
          <tpl fld="4" item="5"/>
          <tpl fld="3" item="8"/>
          <tpl hier="7" item="6"/>
          <tpl fld="5" item="0"/>
        </tpls>
      </n>
      <n v="293.96999999999997">
        <tpls c="5">
          <tpl fld="2" item="3"/>
          <tpl fld="4" item="11"/>
          <tpl fld="3" item="0"/>
          <tpl hier="7" item="6"/>
          <tpl fld="5" item="0"/>
        </tpls>
      </n>
      <n v="256.45500000000004">
        <tpls c="5">
          <tpl fld="2" item="3"/>
          <tpl fld="4" item="11"/>
          <tpl fld="3" item="1"/>
          <tpl hier="7" item="6"/>
          <tpl fld="5" item="0"/>
        </tpls>
      </n>
      <n v="115">
        <tpls c="5">
          <tpl fld="2" item="3"/>
          <tpl fld="4" item="14"/>
          <tpl fld="3" item="10"/>
          <tpl hier="7" item="6"/>
          <tpl fld="5" item="0"/>
        </tpls>
      </n>
      <n v="235.75">
        <tpls c="5">
          <tpl fld="2" item="3"/>
          <tpl fld="4" item="14"/>
          <tpl fld="3" item="7"/>
          <tpl hier="7" item="6"/>
          <tpl fld="5" item="0"/>
        </tpls>
      </n>
      <n v="55">
        <tpls c="5">
          <tpl fld="2" item="4"/>
          <tpl fld="4" item="16"/>
          <tpl fld="3" item="11"/>
          <tpl hier="7" item="6"/>
          <tpl fld="5" item="0"/>
        </tpls>
      </n>
      <n v="112.75">
        <tpls c="5">
          <tpl fld="2" item="4"/>
          <tpl fld="4" item="16"/>
          <tpl fld="3" item="6"/>
          <tpl hier="7" item="6"/>
          <tpl fld="5" item="0"/>
        </tpls>
      </n>
      <n v="6289.3999999999987">
        <tpls c="4">
          <tpl hier="0" item="4294967295"/>
          <tpl fld="3" item="1"/>
          <tpl hier="7" item="6"/>
          <tpl fld="5" item="0"/>
        </tpls>
      </n>
      <n v="3379.4749999999999">
        <tpls c="5">
          <tpl fld="2" item="0"/>
          <tpl fld="4" item="7"/>
          <tpl hier="6" item="4294967295"/>
          <tpl hier="7" item="6"/>
          <tpl fld="5" item="0"/>
        </tpls>
      </n>
      <m>
        <tpls c="5">
          <tpl fld="2" item="5"/>
          <tpl fld="4" item="12"/>
          <tpl fld="3" item="4"/>
          <tpl hier="7" item="6"/>
          <tpl fld="5" item="0"/>
        </tpls>
      </m>
      <m>
        <tpls c="5">
          <tpl fld="2" item="5"/>
          <tpl fld="4" item="6"/>
          <tpl fld="3" item="8"/>
          <tpl hier="7" item="6"/>
          <tpl fld="5" item="0"/>
        </tpls>
      </m>
      <n v="82">
        <tpls c="5">
          <tpl fld="2" item="1"/>
          <tpl fld="4" item="3"/>
          <tpl fld="3" item="7"/>
          <tpl hier="7" item="6"/>
          <tpl fld="5" item="0"/>
        </tpls>
      </n>
      <n v="115.005">
        <tpls c="5">
          <tpl fld="2" item="1"/>
          <tpl fld="4" item="9"/>
          <tpl fld="3" item="2"/>
          <tpl hier="7" item="6"/>
          <tpl fld="5" item="0"/>
        </tpls>
      </n>
      <n v="61.5">
        <tpls c="5">
          <tpl fld="2" item="2"/>
          <tpl fld="4" item="13"/>
          <tpl fld="3" item="5"/>
          <tpl hier="7" item="6"/>
          <tpl fld="5" item="0"/>
        </tpls>
      </n>
      <m>
        <tpls c="5">
          <tpl fld="2" item="2"/>
          <tpl fld="4" item="10"/>
          <tpl fld="3" item="0"/>
          <tpl hier="7" item="6"/>
          <tpl fld="5" item="0"/>
        </tpls>
      </m>
      <n v="161.745">
        <tpls c="5">
          <tpl fld="2" item="2"/>
          <tpl fld="4" item="1"/>
          <tpl fld="3" item="7"/>
          <tpl hier="7" item="6"/>
          <tpl fld="5" item="0"/>
        </tpls>
      </n>
      <n v="2975.8950000000009">
        <tpls c="5">
          <tpl fld="2" item="3"/>
          <tpl fld="4" item="11"/>
          <tpl hier="6" item="4294967295"/>
          <tpl hier="7" item="6"/>
          <tpl fld="5" item="0"/>
        </tpls>
      </n>
      <n v="235.75">
        <tpls c="5">
          <tpl fld="2" item="3"/>
          <tpl fld="4" item="14"/>
          <tpl fld="3" item="4"/>
          <tpl hier="7" item="6"/>
          <tpl fld="5" item="0"/>
        </tpls>
      </n>
      <n v="112.75">
        <tpls c="5">
          <tpl fld="2" item="4"/>
          <tpl fld="4" item="16"/>
          <tpl fld="3" item="8"/>
          <tpl hier="7" item="6"/>
          <tpl fld="5" item="0"/>
        </tpls>
      </n>
      <n v="1845">
        <tpls c="5">
          <tpl fld="2" item="1"/>
          <tpl fld="4" item="8"/>
          <tpl fld="3" item="8"/>
          <tpl hier="7" item="6"/>
          <tpl fld="5" item="0"/>
        </tpls>
      </n>
      <n v="61.5">
        <tpls c="5">
          <tpl fld="2" item="2"/>
          <tpl fld="4" item="13"/>
          <tpl fld="3" item="2"/>
          <tpl hier="7" item="6"/>
          <tpl fld="5" item="0"/>
        </tpls>
      </n>
      <m>
        <tpls c="5">
          <tpl fld="2" item="2"/>
          <tpl fld="4" item="10"/>
          <tpl fld="3" item="3"/>
          <tpl hier="7" item="6"/>
          <tpl fld="5" item="0"/>
        </tpls>
      </m>
      <n v="313">
        <tpls c="5">
          <tpl fld="2" item="2"/>
          <tpl fld="4" item="5"/>
          <tpl fld="3" item="10"/>
          <tpl hier="7" item="6"/>
          <tpl fld="5" item="0"/>
        </tpls>
      </n>
      <n v="225.5">
        <tpls c="5">
          <tpl fld="2" item="3"/>
          <tpl fld="4" item="14"/>
          <tpl fld="3" item="2"/>
          <tpl hier="7" item="6"/>
          <tpl fld="5" item="0"/>
        </tpls>
      </n>
      <n v="6015.9299999999994">
        <tpls c="4">
          <tpl hier="0" item="4294967295"/>
          <tpl fld="3" item="5"/>
          <tpl hier="7" item="6"/>
          <tpl fld="5" item="0"/>
        </tpls>
      </n>
      <n v="163">
        <tpls c="5">
          <tpl fld="2" item="0"/>
          <tpl fld="4" item="7"/>
          <tpl fld="3" item="10"/>
          <tpl hier="7" item="6"/>
          <tpl fld="5" item="0"/>
        </tpls>
      </n>
      <m>
        <tpls c="5">
          <tpl fld="2" item="5"/>
          <tpl fld="4" item="6"/>
          <tpl fld="3" item="2"/>
          <tpl hier="7" item="6"/>
          <tpl fld="5" item="0"/>
        </tpls>
      </m>
      <n v="82">
        <tpls c="5">
          <tpl fld="2" item="1"/>
          <tpl fld="4" item="3"/>
          <tpl fld="3" item="8"/>
          <tpl hier="7" item="6"/>
          <tpl fld="5" item="0"/>
        </tpls>
      </n>
      <n v="110.905">
        <tpls c="5">
          <tpl fld="2" item="1"/>
          <tpl fld="4" item="9"/>
          <tpl fld="3" item="7"/>
          <tpl hier="7" item="6"/>
          <tpl fld="5" item="0"/>
        </tpls>
      </n>
      <n v="104.755">
        <tpls c="5">
          <tpl fld="2" item="2"/>
          <tpl fld="4" item="15"/>
          <tpl fld="3" item="2"/>
          <tpl hier="7" item="6"/>
          <tpl fld="5" item="0"/>
        </tpls>
      </n>
      <n v="169.74">
        <tpls c="5">
          <tpl fld="2" item="2"/>
          <tpl fld="4" item="1"/>
          <tpl fld="3" item="3"/>
          <tpl hier="7" item="6"/>
          <tpl fld="5" item="0"/>
        </tpls>
      </n>
      <n v="174">
        <tpls c="5">
          <tpl fld="2" item="3"/>
          <tpl fld="4" item="11"/>
          <tpl fld="3" item="10"/>
          <tpl hier="7" item="6"/>
          <tpl fld="5" item="0"/>
        </tpls>
      </n>
      <n v="1237.5">
        <tpls c="5">
          <tpl fld="2" item="4"/>
          <tpl fld="4" item="16"/>
          <tpl hier="6" item="4294967295"/>
          <tpl hier="7" item="6"/>
          <tpl fld="5" item="0"/>
        </tpls>
      </n>
      <n v="2872">
        <tpls c="4">
          <tpl hier="0" item="4294967295"/>
          <tpl fld="3" item="11"/>
          <tpl hier="7" item="6"/>
          <tpl fld="5" item="0"/>
        </tpls>
      </n>
      <n v="6223.1849999999986">
        <tpls c="4">
          <tpl hier="0" item="4294967295"/>
          <tpl fld="3" item="6"/>
          <tpl hier="7" item="6"/>
          <tpl fld="5" item="0"/>
        </tpls>
      </n>
      <n v="1370.5100000000002">
        <tpls c="5">
          <tpl fld="2" item="0"/>
          <tpl fld="4" item="0"/>
          <tpl hier="6" item="4294967295"/>
          <tpl hier="7" item="6"/>
          <tpl fld="5" item="0"/>
        </tpls>
      </n>
      <n v="130.17500000000001">
        <tpls c="5">
          <tpl fld="2" item="0"/>
          <tpl fld="4" item="0"/>
          <tpl fld="3" item="2"/>
          <tpl hier="7" item="6"/>
          <tpl fld="5" item="0"/>
        </tpls>
      </n>
      <n v="104.55000000000001">
        <tpls c="5">
          <tpl fld="2" item="0"/>
          <tpl fld="4" item="0"/>
          <tpl fld="3" item="9"/>
          <tpl hier="7" item="6"/>
          <tpl fld="5" item="0"/>
        </tpls>
      </n>
      <n v="307.5">
        <tpls c="5">
          <tpl fld="2" item="0"/>
          <tpl fld="4" item="4"/>
          <tpl fld="3" item="4"/>
          <tpl hier="7" item="6"/>
          <tpl fld="5" item="0"/>
        </tpls>
      </n>
      <n v="307.5">
        <tpls c="5">
          <tpl fld="2" item="0"/>
          <tpl fld="4" item="4"/>
          <tpl fld="3" item="5"/>
          <tpl hier="7" item="6"/>
          <tpl fld="5" item="0"/>
        </tpls>
      </n>
      <n v="319.59500000000003">
        <tpls c="5">
          <tpl fld="2" item="0"/>
          <tpl fld="4" item="7"/>
          <tpl fld="3" item="3"/>
          <tpl hier="7" item="6"/>
          <tpl fld="5" item="0"/>
        </tpls>
      </n>
      <n v="294.995">
        <tpls c="5">
          <tpl fld="2" item="0"/>
          <tpl fld="4" item="7"/>
          <tpl fld="3" item="8"/>
          <tpl hier="7" item="6"/>
          <tpl fld="5" item="0"/>
        </tpls>
      </n>
      <n v="153.75">
        <tpls c="5">
          <tpl fld="2" item="5"/>
          <tpl fld="4" item="12"/>
          <tpl fld="3" item="0"/>
          <tpl hier="7" item="6"/>
          <tpl fld="5" item="0"/>
        </tpls>
      </n>
      <m>
        <tpls c="5">
          <tpl fld="2" item="5"/>
          <tpl fld="4" item="12"/>
          <tpl fld="3" item="1"/>
          <tpl hier="7" item="6"/>
          <tpl fld="5" item="0"/>
        </tpls>
      </m>
      <m>
        <tpls c="5">
          <tpl fld="2" item="5"/>
          <tpl fld="4" item="6"/>
          <tpl fld="3" item="10"/>
          <tpl hier="7" item="6"/>
          <tpl fld="5" item="0"/>
        </tpls>
      </m>
      <m>
        <tpls c="5">
          <tpl fld="2" item="5"/>
          <tpl fld="4" item="6"/>
          <tpl fld="3" item="7"/>
          <tpl hier="7" item="6"/>
          <tpl fld="5" item="0"/>
        </tpls>
      </m>
      <n v="927">
        <tpls c="5">
          <tpl fld="2" item="1"/>
          <tpl fld="4" item="8"/>
          <tpl fld="3" item="11"/>
          <tpl hier="7" item="6"/>
          <tpl fld="5" item="0"/>
        </tpls>
      </n>
      <n v="1845">
        <tpls c="5">
          <tpl fld="2" item="1"/>
          <tpl fld="4" item="8"/>
          <tpl fld="3" item="6"/>
          <tpl hier="7" item="6"/>
          <tpl fld="5" item="0"/>
        </tpls>
      </n>
      <n v="900">
        <tpls c="5">
          <tpl fld="2" item="1"/>
          <tpl fld="4" item="3"/>
          <tpl hier="6" item="4294967295"/>
          <tpl hier="7" item="6"/>
          <tpl fld="5" item="0"/>
        </tpls>
      </n>
      <n v="82">
        <tpls c="5">
          <tpl fld="2" item="1"/>
          <tpl fld="4" item="3"/>
          <tpl fld="3" item="2"/>
          <tpl hier="7" item="6"/>
          <tpl fld="5" item="0"/>
        </tpls>
      </n>
      <n v="82">
        <tpls c="5">
          <tpl fld="2" item="1"/>
          <tpl fld="4" item="3"/>
          <tpl fld="3" item="9"/>
          <tpl hier="7" item="6"/>
          <tpl fld="5" item="0"/>
        </tpls>
      </n>
      <n v="1174.855">
        <tpls c="5">
          <tpl fld="2" item="1"/>
          <tpl fld="4" item="2"/>
          <tpl fld="3" item="4"/>
          <tpl hier="7" item="6"/>
          <tpl fld="5" item="0"/>
        </tpls>
      </n>
      <n v="1383.34">
        <tpls c="5">
          <tpl fld="2" item="1"/>
          <tpl fld="4" item="2"/>
          <tpl fld="3" item="5"/>
          <tpl hier="7" item="6"/>
          <tpl fld="5" item="0"/>
        </tpls>
      </n>
      <n v="119.105">
        <tpls c="5">
          <tpl fld="2" item="1"/>
          <tpl fld="4" item="9"/>
          <tpl fld="3" item="3"/>
          <tpl hier="7" item="6"/>
          <tpl fld="5" item="0"/>
        </tpls>
      </n>
      <n v="106.80500000000001">
        <tpls c="5">
          <tpl fld="2" item="1"/>
          <tpl fld="4" item="9"/>
          <tpl fld="3" item="8"/>
          <tpl hier="7" item="6"/>
          <tpl fld="5" item="0"/>
        </tpls>
      </n>
      <n v="61.5">
        <tpls c="5">
          <tpl fld="2" item="2"/>
          <tpl fld="4" item="13"/>
          <tpl fld="3" item="0"/>
          <tpl hier="7" item="6"/>
          <tpl fld="5" item="0"/>
        </tpls>
      </n>
      <n v="61.5">
        <tpls c="5">
          <tpl fld="2" item="2"/>
          <tpl fld="4" item="13"/>
          <tpl fld="3" item="1"/>
          <tpl hier="7" item="6"/>
          <tpl fld="5" item="0"/>
        </tpls>
      </n>
      <m>
        <tpls c="5">
          <tpl fld="2" item="2"/>
          <tpl fld="4" item="15"/>
          <tpl fld="3" item="10"/>
          <tpl hier="7" item="6"/>
          <tpl fld="5" item="0"/>
        </tpls>
      </m>
      <n v="100.45">
        <tpls c="5">
          <tpl fld="2" item="2"/>
          <tpl fld="4" item="15"/>
          <tpl fld="3" item="7"/>
          <tpl hier="7" item="6"/>
          <tpl fld="5" item="0"/>
        </tpls>
      </n>
      <m>
        <tpls c="5">
          <tpl fld="2" item="2"/>
          <tpl fld="4" item="10"/>
          <tpl fld="3" item="11"/>
          <tpl hier="7" item="6"/>
          <tpl fld="5" item="0"/>
        </tpls>
      </m>
      <m>
        <tpls c="5">
          <tpl fld="2" item="2"/>
          <tpl fld="4" item="10"/>
          <tpl fld="3" item="6"/>
          <tpl hier="7" item="6"/>
          <tpl fld="5" item="0"/>
        </tpls>
      </m>
      <n v="3857.8299999999995">
        <tpls c="5">
          <tpl fld="2" item="2"/>
          <tpl fld="4" item="1"/>
          <tpl hier="6" item="4294967295"/>
          <tpl hier="7" item="6"/>
          <tpl fld="5" item="0"/>
        </tpls>
      </n>
      <n v="165.64">
        <tpls c="5">
          <tpl fld="2" item="2"/>
          <tpl fld="4" item="1"/>
          <tpl fld="3" item="2"/>
          <tpl hier="7" item="6"/>
          <tpl fld="5" item="0"/>
        </tpls>
      </n>
      <n v="506.35">
        <tpls c="5">
          <tpl fld="2" item="2"/>
          <tpl fld="4" item="1"/>
          <tpl fld="3" item="9"/>
          <tpl hier="7" item="6"/>
          <tpl fld="5" item="0"/>
        </tpls>
      </n>
      <n v="797.24499999999989">
        <tpls c="5">
          <tpl fld="2" item="2"/>
          <tpl fld="4" item="5"/>
          <tpl fld="3" item="4"/>
          <tpl hier="7" item="6"/>
          <tpl fld="5" item="0"/>
        </tpls>
      </n>
      <n v="1041.4000000000001">
        <tpls c="5">
          <tpl fld="2" item="2"/>
          <tpl fld="4" item="5"/>
          <tpl fld="3" item="5"/>
          <tpl hier="7" item="6"/>
          <tpl fld="5" item="0"/>
        </tpls>
      </n>
      <n v="288.02500000000003">
        <tpls c="5">
          <tpl fld="2" item="3"/>
          <tpl fld="4" item="11"/>
          <tpl fld="3" item="3"/>
          <tpl hier="7" item="6"/>
          <tpl fld="5" item="0"/>
        </tpls>
      </n>
      <n v="250.09999999999997">
        <tpls c="5">
          <tpl fld="2" item="3"/>
          <tpl fld="4" item="11"/>
          <tpl fld="3" item="8"/>
          <tpl hier="7" item="6"/>
          <tpl fld="5" item="0"/>
        </tpls>
      </n>
      <n v="235.75">
        <tpls c="5">
          <tpl fld="2" item="3"/>
          <tpl fld="4" item="14"/>
          <tpl fld="3" item="0"/>
          <tpl hier="7" item="6"/>
          <tpl fld="5" item="0"/>
        </tpls>
      </n>
      <n v="235.75">
        <tpls c="5">
          <tpl fld="2" item="3"/>
          <tpl fld="4" item="14"/>
          <tpl fld="3" item="1"/>
          <tpl hier="7" item="6"/>
          <tpl fld="5" item="0"/>
        </tpls>
      </n>
      <n v="55">
        <tpls c="5">
          <tpl fld="2" item="4"/>
          <tpl fld="4" item="16"/>
          <tpl fld="3" item="10"/>
          <tpl hier="7" item="6"/>
          <tpl fld="5" item="0"/>
        </tpls>
      </n>
      <n v="112.75">
        <tpls c="5">
          <tpl fld="2" item="4"/>
          <tpl fld="4" item="16"/>
          <tpl fld="3" item="7"/>
          <tpl hier="7" item="6"/>
          <tpl fld="5" item="0"/>
        </tpls>
      </n>
      <n v="6449.5050000000019">
        <tpls c="4">
          <tpl hier="0" item="4294967295"/>
          <tpl fld="3" item="7"/>
          <tpl hier="7" item="6"/>
          <tpl fld="5" item="0"/>
        </tpls>
      </n>
      <n v="68">
        <tpls c="5">
          <tpl fld="2" item="0"/>
          <tpl fld="4" item="0"/>
          <tpl fld="3" item="11"/>
          <tpl hier="7" item="6"/>
          <tpl fld="5" item="0"/>
        </tpls>
      </n>
      <n v="125.66500000000001">
        <tpls c="5">
          <tpl fld="2" item="0"/>
          <tpl fld="4" item="0"/>
          <tpl fld="3" item="6"/>
          <tpl hier="7" item="6"/>
          <tpl fld="5" item="0"/>
        </tpls>
      </n>
      <n v="3375">
        <tpls c="5">
          <tpl fld="2" item="0"/>
          <tpl fld="4" item="4"/>
          <tpl hier="6" item="4294967295"/>
          <tpl hier="7" item="6"/>
          <tpl fld="5" item="0"/>
        </tpls>
      </n>
      <n v="307.5">
        <tpls c="5">
          <tpl fld="2" item="0"/>
          <tpl fld="4" item="4"/>
          <tpl fld="3" item="2"/>
          <tpl hier="7" item="6"/>
          <tpl fld="5" item="0"/>
        </tpls>
      </n>
      <n v="307.5">
        <tpls c="5">
          <tpl fld="2" item="0"/>
          <tpl fld="4" item="4"/>
          <tpl fld="3" item="9"/>
          <tpl hier="7" item="6"/>
          <tpl fld="5" item="0"/>
        </tpls>
      </n>
      <n v="315.495">
        <tpls c="5">
          <tpl fld="2" item="0"/>
          <tpl fld="4" item="7"/>
          <tpl fld="3" item="4"/>
          <tpl hier="7" item="6"/>
          <tpl fld="5" item="0"/>
        </tpls>
      </n>
      <n v="291.30500000000001">
        <tpls c="5">
          <tpl fld="2" item="0"/>
          <tpl fld="4" item="7"/>
          <tpl fld="3" item="5"/>
          <tpl hier="7" item="6"/>
          <tpl fld="5" item="0"/>
        </tpls>
      </n>
      <m>
        <tpls c="5">
          <tpl fld="2" item="5"/>
          <tpl fld="4" item="12"/>
          <tpl fld="3" item="3"/>
          <tpl hier="7" item="6"/>
          <tpl fld="5" item="0"/>
        </tpls>
      </m>
      <n v="153.75">
        <tpls c="5">
          <tpl fld="2" item="5"/>
          <tpl fld="4" item="12"/>
          <tpl fld="3" item="8"/>
          <tpl hier="7" item="6"/>
          <tpl fld="5" item="0"/>
        </tpls>
      </n>
      <m>
        <tpls c="5">
          <tpl fld="2" item="5"/>
          <tpl fld="4" item="6"/>
          <tpl fld="3" item="0"/>
          <tpl hier="7" item="6"/>
          <tpl fld="5" item="0"/>
        </tpls>
      </m>
      <m>
        <tpls c="5">
          <tpl fld="2" item="5"/>
          <tpl fld="4" item="6"/>
          <tpl fld="3" item="1"/>
          <tpl hier="7" item="6"/>
          <tpl fld="5" item="0"/>
        </tpls>
      </m>
      <n v="927">
        <tpls c="5">
          <tpl fld="2" item="1"/>
          <tpl fld="4" item="8"/>
          <tpl fld="3" item="10"/>
          <tpl hier="7" item="6"/>
          <tpl fld="5" item="0"/>
        </tpls>
      </n>
      <n v="1845">
        <tpls c="5">
          <tpl fld="2" item="1"/>
          <tpl fld="4" item="8"/>
          <tpl fld="3" item="7"/>
          <tpl hier="7" item="6"/>
          <tpl fld="5" item="0"/>
        </tpls>
      </n>
      <n v="40">
        <tpls c="5">
          <tpl fld="2" item="1"/>
          <tpl fld="4" item="3"/>
          <tpl fld="3" item="11"/>
          <tpl hier="7" item="6"/>
          <tpl fld="5" item="0"/>
        </tpls>
      </n>
      <n v="82">
        <tpls c="5">
          <tpl fld="2" item="1"/>
          <tpl fld="4" item="3"/>
          <tpl fld="3" item="6"/>
          <tpl hier="7" item="6"/>
          <tpl fld="5" item="0"/>
        </tpls>
      </n>
      <n v="14664.905000000002">
        <tpls c="5">
          <tpl fld="2" item="1"/>
          <tpl fld="4" item="2"/>
          <tpl hier="6" item="4294967295"/>
          <tpl hier="7" item="6"/>
          <tpl fld="5" item="0"/>
        </tpls>
      </n>
      <n v="1414.7050000000002">
        <tpls c="5">
          <tpl fld="2" item="1"/>
          <tpl fld="4" item="2"/>
          <tpl fld="3" item="2"/>
          <tpl hier="7" item="6"/>
          <tpl fld="5" item="0"/>
        </tpls>
      </n>
      <n v="1275.0999999999999">
        <tpls c="5">
          <tpl fld="2" item="1"/>
          <tpl fld="4" item="2"/>
          <tpl fld="3" item="9"/>
          <tpl hier="7" item="6"/>
          <tpl fld="5" item="0"/>
        </tpls>
      </n>
      <n v="116.85">
        <tpls c="5">
          <tpl fld="2" item="1"/>
          <tpl fld="4" item="9"/>
          <tpl fld="3" item="4"/>
          <tpl hier="7" item="6"/>
          <tpl fld="5" item="0"/>
        </tpls>
      </n>
      <n v="104.755">
        <tpls c="5">
          <tpl fld="2" item="1"/>
          <tpl fld="4" item="9"/>
          <tpl fld="3" item="5"/>
          <tpl hier="7" item="6"/>
          <tpl fld="5" item="0"/>
        </tpls>
      </n>
      <n v="61.5">
        <tpls c="5">
          <tpl fld="2" item="2"/>
          <tpl fld="4" item="13"/>
          <tpl fld="3" item="3"/>
          <tpl hier="7" item="6"/>
          <tpl fld="5" item="0"/>
        </tpls>
      </n>
      <n v="61.5">
        <tpls c="5">
          <tpl fld="2" item="2"/>
          <tpl fld="4" item="13"/>
          <tpl fld="3" item="8"/>
          <tpl hier="7" item="6"/>
          <tpl fld="5" item="0"/>
        </tpls>
      </n>
      <n v="110.905">
        <tpls c="5">
          <tpl fld="2" item="2"/>
          <tpl fld="4" item="15"/>
          <tpl fld="3" item="0"/>
          <tpl hier="7" item="6"/>
          <tpl fld="5" item="0"/>
        </tpls>
      </n>
      <n v="98.194999999999993">
        <tpls c="5">
          <tpl fld="2" item="2"/>
          <tpl fld="4" item="15"/>
          <tpl fld="3" item="1"/>
          <tpl hier="7" item="6"/>
          <tpl fld="5" item="0"/>
        </tpls>
      </n>
      <m>
        <tpls c="5">
          <tpl fld="2" item="2"/>
          <tpl fld="4" item="10"/>
          <tpl fld="3" item="10"/>
          <tpl hier="7" item="6"/>
          <tpl fld="5" item="0"/>
        </tpls>
      </m>
      <n v="481.75">
        <tpls c="5">
          <tpl fld="2" item="2"/>
          <tpl fld="4" item="10"/>
          <tpl fld="3" item="7"/>
          <tpl hier="7" item="6"/>
          <tpl fld="5" item="0"/>
        </tpls>
      </n>
      <n v="533.41">
        <tpls c="5">
          <tpl fld="2" item="2"/>
          <tpl fld="4" item="1"/>
          <tpl fld="3" item="6"/>
          <tpl hier="7" item="6"/>
          <tpl fld="5" item="0"/>
        </tpls>
      </n>
      <n v="9448.3800000000028">
        <tpls c="5">
          <tpl fld="2" item="2"/>
          <tpl fld="4" item="5"/>
          <tpl hier="6" item="4294967295"/>
          <tpl hier="7" item="6"/>
          <tpl fld="5" item="0"/>
        </tpls>
      </n>
      <n v="790.8900000000001">
        <tpls c="5">
          <tpl fld="2" item="2"/>
          <tpl fld="4" item="5"/>
          <tpl fld="3" item="2"/>
          <tpl hier="7" item="6"/>
          <tpl fld="5" item="0"/>
        </tpls>
      </n>
      <n v="754.4">
        <tpls c="5">
          <tpl fld="2" item="2"/>
          <tpl fld="4" item="5"/>
          <tpl fld="3" item="9"/>
          <tpl hier="7" item="6"/>
          <tpl fld="5" item="0"/>
        </tpls>
      </n>
      <n v="281.875">
        <tpls c="5">
          <tpl fld="2" item="3"/>
          <tpl fld="4" item="11"/>
          <tpl fld="3" item="4"/>
          <tpl hier="7" item="6"/>
          <tpl fld="5" item="0"/>
        </tpls>
      </n>
      <n v="212.79000000000002">
        <tpls c="5">
          <tpl fld="2" item="3"/>
          <tpl fld="4" item="11"/>
          <tpl fld="3" item="5"/>
          <tpl hier="7" item="6"/>
          <tpl fld="5" item="0"/>
        </tpls>
      </n>
      <n v="225.5">
        <tpls c="5">
          <tpl fld="2" item="3"/>
          <tpl fld="4" item="14"/>
          <tpl fld="3" item="3"/>
          <tpl hier="7" item="6"/>
          <tpl fld="5" item="0"/>
        </tpls>
      </n>
      <n v="235.75">
        <tpls c="5">
          <tpl fld="2" item="3"/>
          <tpl fld="4" item="14"/>
          <tpl fld="3" item="8"/>
          <tpl hier="7" item="6"/>
          <tpl fld="5" item="0"/>
        </tpls>
      </n>
      <n v="112.75">
        <tpls c="5">
          <tpl fld="2" item="4"/>
          <tpl fld="4" item="16"/>
          <tpl fld="3" item="0"/>
          <tpl hier="7" item="6"/>
          <tpl fld="5" item="0"/>
        </tpls>
      </n>
      <n v="68">
        <tpls c="5">
          <tpl fld="2" item="0"/>
          <tpl fld="4" item="0"/>
          <tpl fld="3" item="10"/>
          <tpl hier="7" item="6"/>
          <tpl fld="5" item="0"/>
        </tpls>
      </n>
      <n v="150">
        <tpls c="5">
          <tpl fld="2" item="0"/>
          <tpl fld="4" item="4"/>
          <tpl fld="3" item="11"/>
          <tpl hier="7" item="6"/>
          <tpl fld="5" item="0"/>
        </tpls>
      </n>
      <n v="311.39499999999998">
        <tpls c="5">
          <tpl fld="2" item="0"/>
          <tpl fld="4" item="7"/>
          <tpl fld="3" item="2"/>
          <tpl hier="7" item="6"/>
          <tpl fld="5" item="0"/>
        </tpls>
      </n>
      <m>
        <tpls c="5">
          <tpl fld="2" item="5"/>
          <tpl fld="4" item="12"/>
          <tpl fld="3" item="5"/>
          <tpl hier="7" item="6"/>
          <tpl fld="5" item="0"/>
        </tpls>
      </m>
      <n v="1845">
        <tpls c="5">
          <tpl fld="2" item="1"/>
          <tpl fld="4" item="8"/>
          <tpl fld="3" item="0"/>
          <tpl hier="7" item="6"/>
          <tpl fld="5" item="0"/>
        </tpls>
      </n>
      <n v="40">
        <tpls c="5">
          <tpl fld="2" item="1"/>
          <tpl fld="4" item="3"/>
          <tpl fld="3" item="10"/>
          <tpl hier="7" item="6"/>
          <tpl fld="5" item="0"/>
        </tpls>
      </n>
      <n v="1353.2049999999999">
        <tpls c="5">
          <tpl fld="2" item="1"/>
          <tpl fld="4" item="2"/>
          <tpl fld="3" item="6"/>
          <tpl hier="7" item="6"/>
          <tpl fld="5" item="0"/>
        </tpls>
      </n>
      <n v="102.5">
        <tpls c="5">
          <tpl fld="2" item="1"/>
          <tpl fld="4" item="9"/>
          <tpl fld="3" item="9"/>
          <tpl hier="7" item="6"/>
          <tpl fld="5" item="0"/>
        </tpls>
      </n>
      <n v="108.65">
        <tpls c="5">
          <tpl fld="2" item="2"/>
          <tpl fld="4" item="15"/>
          <tpl fld="3" item="3"/>
          <tpl hier="7" item="6"/>
          <tpl fld="5" item="0"/>
        </tpls>
      </n>
      <m>
        <tpls c="5">
          <tpl fld="2" item="2"/>
          <tpl fld="4" item="10"/>
          <tpl fld="3" item="1"/>
          <tpl hier="7" item="6"/>
          <tpl fld="5" item="0"/>
        </tpls>
      </m>
      <n v="71">
        <tpls c="5">
          <tpl fld="2" item="2"/>
          <tpl fld="4" item="1"/>
          <tpl fld="3" item="10"/>
          <tpl hier="7" item="6"/>
          <tpl fld="5" item="0"/>
        </tpls>
      </n>
      <n v="784.94500000000005">
        <tpls c="5">
          <tpl fld="2" item="2"/>
          <tpl fld="4" item="5"/>
          <tpl fld="3" item="6"/>
          <tpl hier="7" item="6"/>
          <tpl fld="5" item="0"/>
        </tpls>
      </n>
      <n v="306.065">
        <tpls c="5">
          <tpl fld="2" item="3"/>
          <tpl fld="4" item="11"/>
          <tpl fld="3" item="2"/>
          <tpl hier="7" item="6"/>
          <tpl fld="5" item="0"/>
        </tpls>
      </n>
      <n v="215.25">
        <tpls c="5">
          <tpl fld="2" item="3"/>
          <tpl fld="4" item="14"/>
          <tpl fld="3" item="5"/>
          <tpl hier="7" item="6"/>
          <tpl fld="5" item="0"/>
        </tpls>
      </n>
      <m>
        <tpls c="5">
          <tpl fld="2" item="5"/>
          <tpl fld="4" item="6"/>
          <tpl fld="3" item="5"/>
          <tpl hier="7" item="6"/>
          <tpl fld="5" item="0"/>
        </tpls>
      </m>
      <n v="675">
        <tpls c="5">
          <tpl fld="2" item="2"/>
          <tpl fld="4" item="13"/>
          <tpl hier="6" item="4294967295"/>
          <tpl hier="7" item="6"/>
          <tpl fld="5" item="0"/>
        </tpls>
      </n>
      <n v="94.094999999999999">
        <tpls c="5">
          <tpl fld="2" item="2"/>
          <tpl fld="4" item="15"/>
          <tpl fld="3" item="5"/>
          <tpl hier="7" item="6"/>
          <tpl fld="5" item="0"/>
        </tpls>
      </n>
      <n v="774.49">
        <tpls c="5">
          <tpl fld="2" item="2"/>
          <tpl fld="4" item="1"/>
          <tpl fld="3" item="1"/>
          <tpl hier="7" item="6"/>
          <tpl fld="5" item="0"/>
        </tpls>
      </n>
      <n v="174">
        <tpls c="5">
          <tpl fld="2" item="3"/>
          <tpl fld="4" item="11"/>
          <tpl fld="3" item="11"/>
          <tpl hier="7" item="6"/>
          <tpl fld="5" item="0"/>
        </tpls>
      </n>
      <n v="215.25">
        <tpls c="5">
          <tpl fld="2" item="3"/>
          <tpl fld="4" item="14"/>
          <tpl fld="3" item="9"/>
          <tpl hier="7" item="6"/>
          <tpl fld="5" item="0"/>
        </tpls>
      </n>
      <n v="6113.3050000000003">
        <tpls c="4">
          <tpl hier="0" item="4294967295"/>
          <tpl fld="3" item="4"/>
          <tpl hier="7" item="6"/>
          <tpl fld="5" item="0"/>
        </tpls>
      </n>
      <n v="307.5">
        <tpls c="5">
          <tpl fld="2" item="0"/>
          <tpl fld="4" item="4"/>
          <tpl fld="3" item="0"/>
          <tpl hier="7" item="6"/>
          <tpl fld="5" item="0"/>
        </tpls>
      </n>
      <n v="307.5">
        <tpls c="5">
          <tpl fld="2" item="0"/>
          <tpl fld="4" item="4"/>
          <tpl fld="3" item="1"/>
          <tpl hier="7" item="6"/>
          <tpl fld="5" item="0"/>
        </tpls>
      </n>
      <m>
        <tpls c="5">
          <tpl fld="2" item="5"/>
          <tpl fld="4" item="12"/>
          <tpl fld="3" item="6"/>
          <tpl hier="7" item="6"/>
          <tpl fld="5" item="0"/>
        </tpls>
      </m>
      <n v="1845">
        <tpls c="5">
          <tpl fld="2" item="1"/>
          <tpl fld="4" item="8"/>
          <tpl fld="3" item="4"/>
          <tpl hier="7" item="6"/>
          <tpl fld="5" item="0"/>
        </tpls>
      </n>
      <n v="1217.905">
        <tpls c="5">
          <tpl fld="2" item="1"/>
          <tpl fld="4" item="2"/>
          <tpl fld="3" item="1"/>
          <tpl hier="7" item="6"/>
          <tpl fld="5" item="0"/>
        </tpls>
      </n>
      <n v="1014.75">
        <tpls c="5">
          <tpl fld="2" item="2"/>
          <tpl fld="4" item="15"/>
          <tpl hier="6" item="4294967295"/>
          <tpl hier="7" item="6"/>
          <tpl fld="5" item="0"/>
        </tpls>
      </n>
      <m>
        <tpls c="5">
          <tpl fld="2" item="2"/>
          <tpl fld="4" item="10"/>
          <tpl fld="3" item="5"/>
          <tpl hier="7" item="6"/>
          <tpl fld="5" item="0"/>
        </tpls>
      </m>
      <n v="809.75">
        <tpls c="5">
          <tpl fld="2" item="2"/>
          <tpl fld="4" item="5"/>
          <tpl fld="3" item="0"/>
          <tpl hier="7" item="6"/>
          <tpl fld="5" item="0"/>
        </tpls>
      </n>
      <n v="115">
        <tpls c="5">
          <tpl fld="2" item="3"/>
          <tpl fld="4" item="14"/>
          <tpl fld="3" item="11"/>
          <tpl hier="7" item="6"/>
          <tpl fld="5" item="0"/>
        </tpls>
      </n>
      <n v="2872">
        <tpls c="4">
          <tpl hier="0" item="4294967295"/>
          <tpl fld="3" item="10"/>
          <tpl hier="7" item="6"/>
          <tpl fld="5" item="0"/>
        </tpls>
      </n>
      <n v="71">
        <tpls c="5">
          <tpl fld="2" item="2"/>
          <tpl fld="4" item="1"/>
          <tpl fld="3" item="11"/>
          <tpl hier="7" item="6"/>
          <tpl fld="5" item="0"/>
        </tpls>
      </n>
      <n v="112.75">
        <tpls c="5">
          <tpl fld="2" item="4"/>
          <tpl fld="4" item="16"/>
          <tpl fld="3" item="1"/>
          <tpl hier="7" item="6"/>
          <tpl fld="5" item="0"/>
        </tpls>
      </n>
      <n v="121.36000000000001">
        <tpls c="5">
          <tpl fld="2" item="0"/>
          <tpl fld="4" item="0"/>
          <tpl fld="3" item="7"/>
          <tpl hier="7" item="6"/>
          <tpl fld="5" item="0"/>
        </tpls>
      </n>
      <n v="307.5">
        <tpls c="5">
          <tpl fld="2" item="0"/>
          <tpl fld="4" item="4"/>
          <tpl fld="3" item="6"/>
          <tpl hier="7" item="6"/>
          <tpl fld="5" item="0"/>
        </tpls>
      </n>
      <n v="287">
        <tpls c="5">
          <tpl fld="2" item="0"/>
          <tpl fld="4" item="7"/>
          <tpl fld="3" item="9"/>
          <tpl hier="7" item="6"/>
          <tpl fld="5" item="0"/>
        </tpls>
      </n>
      <m>
        <tpls c="5">
          <tpl fld="2" item="5"/>
          <tpl fld="4" item="6"/>
          <tpl fld="3" item="3"/>
          <tpl hier="7" item="6"/>
          <tpl fld="5" item="0"/>
        </tpls>
      </m>
      <n v="1845">
        <tpls c="5">
          <tpl fld="2" item="1"/>
          <tpl fld="4" item="8"/>
          <tpl fld="3" item="1"/>
          <tpl hier="7" item="6"/>
          <tpl fld="5" item="0"/>
        </tpls>
      </n>
      <n v="717">
        <tpls c="5">
          <tpl fld="2" item="1"/>
          <tpl fld="4" item="2"/>
          <tpl fld="3" item="11"/>
          <tpl hier="7" item="6"/>
          <tpl fld="5" item="0"/>
        </tpls>
      </n>
      <n v="1216.6850000000002">
        <tpls c="5">
          <tpl fld="2" item="1"/>
          <tpl fld="4" item="9"/>
          <tpl hier="6" item="4294967295"/>
          <tpl hier="7" item="6"/>
          <tpl fld="5" item="0"/>
        </tpls>
      </n>
      <n v="61.5">
        <tpls c="5">
          <tpl fld="2" item="2"/>
          <tpl fld="4" item="13"/>
          <tpl fld="3" item="4"/>
          <tpl hier="7" item="6"/>
          <tpl fld="5" item="0"/>
        </tpls>
      </n>
      <n v="95.94">
        <tpls c="5">
          <tpl fld="2" item="2"/>
          <tpl fld="4" item="15"/>
          <tpl fld="3" item="8"/>
          <tpl hier="7" item="6"/>
          <tpl fld="5" item="0"/>
        </tpls>
      </n>
      <n v="313">
        <tpls c="5">
          <tpl fld="2" item="2"/>
          <tpl fld="4" item="5"/>
          <tpl fld="3" item="11"/>
          <tpl hier="7" item="6"/>
          <tpl fld="5" item="0"/>
        </tpls>
      </n>
      <n v="207.04999999999998">
        <tpls c="5">
          <tpl fld="2" item="3"/>
          <tpl fld="4" item="11"/>
          <tpl fld="3" item="9"/>
          <tpl hier="7" item="6"/>
          <tpl fld="5" item="0"/>
        </tpls>
      </n>
      <n v="112.75">
        <tpls c="5">
          <tpl fld="2" item="4"/>
          <tpl fld="4" item="16"/>
          <tpl fld="3" item="3"/>
          <tpl hier="7" item="6"/>
          <tpl fld="5" item="0"/>
        </tpls>
      </n>
      <n v="82">
        <tpls c="5">
          <tpl fld="2" item="1"/>
          <tpl fld="4" item="3"/>
          <tpl fld="3" item="0"/>
          <tpl hier="7" item="6"/>
          <tpl fld="5" item="0"/>
        </tpls>
      </n>
      <n v="49">
        <tpls c="5">
          <tpl fld="2" item="1"/>
          <tpl fld="4" item="9"/>
          <tpl fld="3" item="11"/>
          <tpl hier="7" item="6"/>
          <tpl fld="5" item="0"/>
        </tpls>
      </n>
      <n v="61.5">
        <tpls c="5">
          <tpl fld="2" item="2"/>
          <tpl fld="4" item="13"/>
          <tpl fld="3" item="9"/>
          <tpl hier="7" item="6"/>
          <tpl fld="5" item="0"/>
        </tpls>
      </n>
      <m>
        <tpls c="5">
          <tpl fld="2" item="2"/>
          <tpl fld="4" item="10"/>
          <tpl fld="3" item="8"/>
          <tpl hier="7" item="6"/>
          <tpl fld="5" item="0"/>
        </tpls>
      </m>
      <n v="778.59">
        <tpls c="5">
          <tpl fld="2" item="2"/>
          <tpl fld="4" item="5"/>
          <tpl fld="3" item="7"/>
          <tpl hier="7" item="6"/>
          <tpl fld="5" item="0"/>
        </tpls>
      </n>
      <n v="2515.75">
        <tpls c="5">
          <tpl fld="2" item="3"/>
          <tpl fld="4" item="14"/>
          <tpl hier="6" item="4294967295"/>
          <tpl hier="7" item="6"/>
          <tpl fld="5" item="0"/>
        </tpls>
      </n>
      <n v="112.75">
        <tpls c="5">
          <tpl fld="2" item="4"/>
          <tpl fld="4" item="16"/>
          <tpl fld="3" item="5"/>
          <tpl hier="7" item="6"/>
          <tpl fld="5" item="0"/>
        </tpls>
      </n>
      <n v="138.17000000000002">
        <tpls c="5">
          <tpl fld="2" item="0"/>
          <tpl fld="4" item="0"/>
          <tpl fld="3" item="3"/>
          <tpl hier="7" item="6"/>
          <tpl fld="5" item="0"/>
        </tpls>
      </n>
      <m>
        <tpls c="5">
          <tpl fld="2" item="5"/>
          <tpl fld="4" item="12"/>
          <tpl fld="3" item="11"/>
          <tpl hier="7" item="6"/>
          <tpl fld="5" item="0"/>
        </tpls>
      </m>
      <n v="315.70000000000005">
        <tpls c="5">
          <tpl fld="2" item="5"/>
          <tpl fld="4" item="6"/>
          <tpl fld="3" item="9"/>
          <tpl hier="7" item="6"/>
          <tpl fld="5" item="0"/>
        </tpls>
      </n>
      <n v="82">
        <tpls c="5">
          <tpl fld="2" item="1"/>
          <tpl fld="4" item="3"/>
          <tpl fld="3" item="3"/>
          <tpl hier="7" item="6"/>
          <tpl fld="5" item="0"/>
        </tpls>
      </n>
      <n v="49">
        <tpls c="5">
          <tpl fld="2" item="1"/>
          <tpl fld="4" item="9"/>
          <tpl fld="3" item="10"/>
          <tpl hier="7" item="6"/>
          <tpl fld="5" item="0"/>
        </tpls>
      </n>
      <n v="61.5">
        <tpls c="5">
          <tpl fld="2" item="2"/>
          <tpl fld="4" item="13"/>
          <tpl fld="3" item="6"/>
          <tpl hier="7" item="6"/>
          <tpl fld="5" item="0"/>
        </tpls>
      </n>
      <m>
        <tpls c="5">
          <tpl fld="2" item="2"/>
          <tpl fld="4" item="10"/>
          <tpl fld="3" item="4"/>
          <tpl hier="7" item="6"/>
          <tpl fld="5" item="0"/>
        </tpls>
      </m>
      <n v="772.64499999999998">
        <tpls c="5">
          <tpl fld="2" item="2"/>
          <tpl fld="4" item="5"/>
          <tpl fld="3" item="1"/>
          <tpl hier="7" item="6"/>
          <tpl fld="5" item="0"/>
        </tpls>
      </n>
      <n v="225.5">
        <tpls c="5">
          <tpl fld="2" item="3"/>
          <tpl fld="4" item="14"/>
          <tpl fld="3" item="6"/>
          <tpl hier="7" item="6"/>
          <tpl fld="5" item="0"/>
        </tpls>
      </n>
      <n v="112.75">
        <tpls c="5">
          <tpl fld="2" item="4"/>
          <tpl fld="4" item="16"/>
          <tpl fld="3" item="9"/>
          <tpl hier="7" item="6"/>
          <tpl fld="5" item="0"/>
        </tpls>
      </n>
      <n v="6413.835">
        <tpls c="4">
          <tpl hier="0" item="4294967295"/>
          <tpl fld="3" item="0"/>
          <tpl hier="7" item="6"/>
          <tpl fld="5" item="0"/>
        </tpls>
      </n>
      <n v="6390.0549999999976">
        <tpls c="4">
          <tpl hier="0" item="4294967295"/>
          <tpl fld="3" item="3"/>
          <tpl hier="7" item="6"/>
          <tpl fld="5" item="0"/>
        </tpls>
      </n>
      <n v="6313.3850000000011">
        <tpls c="4">
          <tpl hier="0" item="4294967295"/>
          <tpl fld="3" item="8"/>
          <tpl hier="7" item="6"/>
          <tpl fld="5" item="0"/>
        </tpls>
      </n>
      <n v="142.06500000000003">
        <tpls c="5">
          <tpl fld="2" item="0"/>
          <tpl fld="4" item="0"/>
          <tpl fld="3" item="0"/>
          <tpl hier="7" item="6"/>
          <tpl fld="5" item="0"/>
        </tpls>
      </n>
      <n v="117.05500000000001">
        <tpls c="5">
          <tpl fld="2" item="0"/>
          <tpl fld="4" item="0"/>
          <tpl fld="3" item="1"/>
          <tpl hier="7" item="6"/>
          <tpl fld="5" item="0"/>
        </tpls>
      </n>
      <n v="150">
        <tpls c="5">
          <tpl fld="2" item="0"/>
          <tpl fld="4" item="4"/>
          <tpl fld="3" item="10"/>
          <tpl hier="7" item="6"/>
          <tpl fld="5" item="0"/>
        </tpls>
      </n>
      <n v="307.5">
        <tpls c="5">
          <tpl fld="2" item="0"/>
          <tpl fld="4" item="4"/>
          <tpl fld="3" item="7"/>
          <tpl hier="7" item="6"/>
          <tpl fld="5" item="0"/>
        </tpls>
      </n>
      <n v="163">
        <tpls c="5">
          <tpl fld="2" item="0"/>
          <tpl fld="4" item="7"/>
          <tpl fld="3" item="11"/>
          <tpl hier="7" item="6"/>
          <tpl fld="5" item="0"/>
        </tpls>
      </n>
      <n v="307.5">
        <tpls c="5">
          <tpl fld="2" item="0"/>
          <tpl fld="4" item="7"/>
          <tpl fld="3" item="6"/>
          <tpl hier="7" item="6"/>
          <tpl fld="5" item="0"/>
        </tpls>
      </n>
      <n v="461.25">
        <tpls c="5">
          <tpl fld="2" item="5"/>
          <tpl fld="4" item="12"/>
          <tpl hier="6" item="4294967295"/>
          <tpl hier="7" item="6"/>
          <tpl fld="5" item="0"/>
        </tpls>
      </n>
      <m>
        <tpls c="5">
          <tpl fld="2" item="5"/>
          <tpl fld="4" item="12"/>
          <tpl fld="3" item="2"/>
          <tpl hier="7" item="6"/>
          <tpl fld="5" item="0"/>
        </tpls>
      </m>
      <m>
        <tpls c="5">
          <tpl fld="2" item="5"/>
          <tpl fld="4" item="12"/>
          <tpl fld="3" item="9"/>
          <tpl hier="7" item="6"/>
          <tpl fld="5" item="0"/>
        </tpls>
      </m>
      <m>
        <tpls c="5">
          <tpl fld="2" item="5"/>
          <tpl fld="4" item="6"/>
          <tpl fld="3" item="4"/>
          <tpl hier="7" item="6"/>
          <tpl fld="5" item="0"/>
        </tpls>
      </m>
      <n v="1845">
        <tpls c="5">
          <tpl fld="2" item="1"/>
          <tpl fld="4" item="8"/>
          <tpl fld="3" item="3"/>
          <tpl hier="7" item="6"/>
          <tpl fld="5" item="0"/>
        </tpls>
      </n>
      <n v="82">
        <tpls c="5">
          <tpl fld="2" item="1"/>
          <tpl fld="4" item="3"/>
          <tpl fld="3" item="1"/>
          <tpl hier="7" item="6"/>
          <tpl fld="5" item="0"/>
        </tpls>
      </n>
      <n v="717">
        <tpls c="5">
          <tpl fld="2" item="1"/>
          <tpl fld="4" item="2"/>
          <tpl fld="3" item="10"/>
          <tpl hier="7" item="6"/>
          <tpl fld="5" item="0"/>
        </tpls>
      </n>
      <n v="1330.2450000000003">
        <tpls c="5">
          <tpl fld="2" item="1"/>
          <tpl fld="4" item="2"/>
          <tpl fld="3" item="7"/>
          <tpl hier="7" item="6"/>
          <tpl fld="5" item="0"/>
        </tpls>
      </n>
      <n v="112.75">
        <tpls c="5">
          <tpl fld="2" item="1"/>
          <tpl fld="4" item="9"/>
          <tpl fld="3" item="6"/>
          <tpl hier="7" item="6"/>
          <tpl fld="5" item="0"/>
        </tpls>
      </n>
      <n v="106.80500000000001">
        <tpls c="5">
          <tpl fld="2" item="2"/>
          <tpl fld="4" item="15"/>
          <tpl fld="3" item="4"/>
          <tpl hier="7" item="6"/>
          <tpl fld="5" item="0"/>
        </tpls>
      </n>
      <n v="549.80999999999995">
        <tpls c="5">
          <tpl fld="2" item="2"/>
          <tpl fld="4" item="1"/>
          <tpl fld="3" item="0"/>
          <tpl hier="7" item="6"/>
          <tpl fld="5" item="0"/>
        </tpls>
      </n>
      <n v="268.755">
        <tpls c="5">
          <tpl fld="2" item="3"/>
          <tpl fld="4" item="11"/>
          <tpl fld="3" item="6"/>
          <tpl hier="7" item="6"/>
          <tpl fld="5" item="0"/>
        </tpls>
      </n>
      <n v="112.75">
        <tpls c="5">
          <tpl fld="2" item="4"/>
          <tpl fld="4" item="16"/>
          <tpl fld="3" item="4"/>
          <tpl hier="7" item="6"/>
          <tpl fld="5" item="0"/>
        </tpls>
      </n>
      <n v="112.75">
        <tpls c="5">
          <tpl fld="2" item="0"/>
          <tpl fld="4" item="0"/>
          <tpl fld="3" item="8"/>
          <tpl hier="7" item="6"/>
          <tpl fld="5" item="0"/>
        </tpls>
      </n>
      <n v="303.40000000000003">
        <tpls c="5">
          <tpl fld="2" item="0"/>
          <tpl fld="4" item="7"/>
          <tpl fld="3" item="7"/>
          <tpl hier="7" item="6"/>
          <tpl fld="5" item="0"/>
        </tpls>
      </n>
      <n v="315.70000000000005">
        <tpls c="5">
          <tpl fld="2" item="5"/>
          <tpl fld="4" item="6"/>
          <tpl hier="6" item="4294967295"/>
          <tpl hier="7" item="6"/>
          <tpl fld="5" item="0"/>
        </tpls>
      </n>
      <n v="1845">
        <tpls c="5">
          <tpl fld="2" item="1"/>
          <tpl fld="4" item="8"/>
          <tpl fld="3" item="5"/>
          <tpl hier="7" item="6"/>
          <tpl fld="5" item="0"/>
        </tpls>
      </n>
      <n v="1264.44">
        <tpls c="5">
          <tpl fld="2" item="1"/>
          <tpl fld="4" item="2"/>
          <tpl fld="3" item="0"/>
          <tpl hier="7" item="6"/>
          <tpl fld="5" item="0"/>
        </tpls>
      </n>
      <n v="30">
        <tpls c="5">
          <tpl fld="2" item="2"/>
          <tpl fld="4" item="13"/>
          <tpl fld="3" item="11"/>
          <tpl hier="7" item="6"/>
          <tpl fld="5" item="0"/>
        </tpls>
      </n>
      <n v="92.25">
        <tpls c="5">
          <tpl fld="2" item="2"/>
          <tpl fld="4" item="15"/>
          <tpl fld="3" item="9"/>
          <tpl hier="7" item="6"/>
          <tpl fld="5" item="0"/>
        </tpls>
      </n>
      <n v="157.44">
        <tpls c="5">
          <tpl fld="2" item="2"/>
          <tpl fld="4" item="1"/>
          <tpl fld="3" item="8"/>
          <tpl hier="7" item="6"/>
          <tpl fld="5" item="0"/>
        </tpls>
      </n>
      <n v="262.80999999999995">
        <tpls c="5">
          <tpl fld="2" item="3"/>
          <tpl fld="4" item="11"/>
          <tpl fld="3" item="7"/>
          <tpl hier="7" item="6"/>
          <tpl fld="5" item="0"/>
        </tpls>
      </n>
      <n v="112.75">
        <tpls c="5">
          <tpl fld="2" item="4"/>
          <tpl fld="4" item="16"/>
          <tpl fld="3" item="2"/>
          <tpl hier="7" item="6"/>
          <tpl fld="5" item="0"/>
        </tpls>
      </n>
    </entries>
    <sets count="7">
      <set count="17" maxRank="1" setDefinition="[Categories].[Sub-category].[All].children">
        <tpls c="1">
          <tpl fld="0" item="0"/>
        </tpls>
      </set>
      <set count="1" maxRank="1" setDefinition="{[Data].[Date (Year)].&amp;[2021]}">
        <tpls c="1">
          <tpl fld="1" item="0"/>
        </tpls>
      </set>
      <set count="17" maxRank="17" setDefinition="[Categories].[Sub-category].[All].children" sortType="ascendingAlpha">
        <tpls c="1">
          <tpl fld="0" item="0"/>
        </tpls>
        <tpls c="1">
          <tpl fld="0" item="1"/>
        </tpls>
        <tpls c="1">
          <tpl fld="0" item="2"/>
        </tpls>
        <tpls c="1">
          <tpl fld="0" item="3"/>
        </tpls>
        <tpls c="1">
          <tpl fld="0" item="4"/>
        </tpls>
        <tpls c="1">
          <tpl fld="0" item="5"/>
        </tpls>
        <tpls c="1">
          <tpl fld="0" item="6"/>
        </tpls>
        <tpls c="1">
          <tpl fld="0" item="7"/>
        </tpls>
        <tpls c="1">
          <tpl fld="0" item="8"/>
        </tpls>
        <tpls c="1">
          <tpl fld="0" item="9"/>
        </tpls>
        <tpls c="1">
          <tpl fld="0" item="10"/>
        </tpls>
        <tpls c="1">
          <tpl fld="0" item="11"/>
        </tpls>
        <tpls c="1">
          <tpl fld="0" item="12"/>
        </tpls>
        <tpls c="1">
          <tpl fld="0" item="13"/>
        </tpls>
        <tpls c="1">
          <tpl fld="0" item="14"/>
        </tpls>
        <tpls c="1">
          <tpl fld="0" item="15"/>
        </tpls>
        <tpls c="1">
          <tpl fld="0" item="16"/>
        </tpls>
      </set>
      <set count="1" maxRank="1" setDefinition="{[Data].[Date (Year)].&amp;[2022]}">
        <tpls c="1">
          <tpl fld="1" item="1"/>
        </tpls>
      </set>
      <set count="6" maxRank="6" setDefinition="[Categories].[Category].children">
        <tpls c="1">
          <tpl fld="2" item="4"/>
        </tpls>
        <tpls c="1">
          <tpl fld="2" item="3"/>
        </tpls>
        <tpls c="1">
          <tpl fld="2" item="2"/>
        </tpls>
        <tpls c="1">
          <tpl fld="2" item="1"/>
        </tpls>
        <tpls c="1">
          <tpl fld="2" item="5"/>
        </tpls>
        <tpls c="1">
          <tpl fld="2" item="0"/>
        </tpls>
      </set>
      <set count="6" maxRank="12" setDefinition="[Categories].[Category].children" sortType="ascendingAlpha">
        <tpls c="1">
          <tpl fld="2" item="4"/>
        </tpls>
        <tpls c="1">
          <tpl fld="2" item="3"/>
        </tpls>
        <tpls c="1">
          <tpl fld="2" item="2"/>
        </tpls>
        <tpls c="1">
          <tpl fld="2" item="1"/>
        </tpls>
        <tpls c="1">
          <tpl fld="2" item="5"/>
        </tpls>
        <tpls c="1">
          <tpl fld="2" item="0"/>
        </tpls>
      </set>
      <set count="1" maxRank="1" setDefinition="{[Data].[Date (Year)].[All]}">
        <tpls c="1">
          <tpl hier="7" item="4294967295"/>
        </tpls>
      </set>
    </sets>
    <queryCache count="38">
      <query mdx="[Categories].[Category].[All]">
        <tpls c="1">
          <tpl hier="0" item="4294967295"/>
        </tpls>
      </query>
      <query mdx="[Categories].[Category].&amp;[Transport]">
        <tpls c="1">
          <tpl fld="2" item="0"/>
        </tpls>
      </query>
      <query mdx="[Categories].[Category].&amp;[Living Expenses]">
        <tpls c="1">
          <tpl fld="2" item="1"/>
        </tpls>
      </query>
      <query mdx="[Categories].[Category].&amp;[Discretionary]">
        <tpls c="1">
          <tpl fld="2" item="2"/>
        </tpls>
      </query>
      <query mdx="[Categories].[Category].&amp;[Dining Out]">
        <tpls c="1">
          <tpl fld="2" item="3"/>
        </tpls>
      </query>
      <query mdx="[Data].[Date (Month)].&amp;[Oct]">
        <tpls c="1">
          <tpl fld="3" item="0"/>
        </tpls>
      </query>
      <query mdx="[Data].[Date (Month)].&amp;[Apr]">
        <tpls c="1">
          <tpl fld="3" item="1"/>
        </tpls>
      </query>
      <query mdx="[Data].[Sub-category].&amp;[Taxi]">
        <tpls c="1">
          <tpl fld="4" item="0"/>
        </tpls>
      </query>
      <query mdx="[Data].[Sub-category].&amp;[Entertainment]">
        <tpls c="1">
          <tpl fld="4" item="1"/>
        </tpls>
      </query>
      <query mdx="[Data].[Sub-category].&amp;[Groceries]">
        <tpls c="1">
          <tpl fld="4" item="2"/>
        </tpls>
      </query>
      <query mdx="[Data].[Date (Month)].&amp;[Jul]">
        <tpls c="1">
          <tpl fld="3" item="2"/>
        </tpls>
      </query>
      <query mdx="[Categories].[Category].&amp;[Charity]">
        <tpls c="1">
          <tpl fld="2" item="4"/>
        </tpls>
      </query>
      <query mdx="[Data].[Sub-category].&amp;[Phone]">
        <tpls c="1">
          <tpl fld="4" item="3"/>
        </tpls>
      </query>
      <query mdx="[Data].[Date (Month)].&amp;[Sep]">
        <tpls c="1">
          <tpl fld="3" item="3"/>
        </tpls>
      </query>
      <query mdx="[Data].[Sub-category].&amp;[MV Loan]">
        <tpls c="1">
          <tpl fld="4" item="4"/>
        </tpls>
      </query>
      <query mdx="[Data].[Sub-category].&amp;[Clothes]">
        <tpls c="1">
          <tpl fld="4" item="5"/>
        </tpls>
      </query>
      <query mdx="[Categories].[Category].&amp;[Medical]">
        <tpls c="1">
          <tpl fld="2" item="5"/>
        </tpls>
      </query>
      <query mdx="[Data].[Date (Month)].&amp;[Aug]">
        <tpls c="1">
          <tpl fld="3" item="4"/>
        </tpls>
      </query>
      <query mdx="[Data].[Date (Month)].&amp;[Feb]">
        <tpls c="1">
          <tpl fld="3" item="5"/>
        </tpls>
      </query>
      <query mdx="[Data].[Sub-category].&amp;[Dentist]">
        <tpls c="1">
          <tpl fld="4" item="6"/>
        </tpls>
      </query>
      <query mdx="[Data].[Date (Month)].&amp;[Jun]">
        <tpls c="1">
          <tpl fld="3" item="6"/>
        </tpls>
      </query>
      <query mdx="[Data].[Sub-category].&amp;[MV Fuel]">
        <tpls c="1">
          <tpl fld="4" item="7"/>
        </tpls>
      </query>
      <query mdx="[Data].[Sub-category].&amp;[Rent]">
        <tpls c="1">
          <tpl fld="4" item="8"/>
        </tpls>
      </query>
      <query mdx="[Data].[Sub-category].&amp;[Gas/Electrics]">
        <tpls c="1">
          <tpl fld="4" item="9"/>
        </tpls>
      </query>
      <query mdx="[Data].[Sub-category].&amp;[Furnishings]">
        <tpls c="1">
          <tpl fld="4" item="10"/>
        </tpls>
      </query>
      <query mdx="[Data].[Sub-category].&amp;[Restaurant]">
        <tpls c="1">
          <tpl fld="4" item="11"/>
        </tpls>
      </query>
      <query mdx="[Data].[Date (Month)].[All]">
        <tpls c="1">
          <tpl hier="6" item="4294967295"/>
        </tpls>
      </query>
      <query mdx="[Data].[Date (Month)].&amp;[May]">
        <tpls c="1">
          <tpl fld="3" item="7"/>
        </tpls>
      </query>
      <query mdx="[Data].[Sub-category].&amp;[Doctor]">
        <tpls c="1">
          <tpl fld="4" item="12"/>
        </tpls>
      </query>
      <query mdx="[Data].[Sub-category].&amp;[Gym]">
        <tpls c="1">
          <tpl fld="4" item="13"/>
        </tpls>
      </query>
      <query mdx="[Data].[Sub-category].&amp;[Coffee]">
        <tpls c="1">
          <tpl fld="4" item="14"/>
        </tpls>
      </query>
      <query mdx="[Data].[Date (Month)].&amp;[Mar]">
        <tpls c="1">
          <tpl fld="3" item="8"/>
        </tpls>
      </query>
      <query mdx="[Data].[Sub-category].&amp;[Gifts]">
        <tpls c="1">
          <tpl fld="4" item="15"/>
        </tpls>
      </query>
      <query mdx="[Data].[Sub-category].&amp;[Donation]">
        <tpls c="1">
          <tpl fld="4" item="16"/>
        </tpls>
      </query>
      <query mdx="[Data].[Date (Month)].&amp;[Jan]">
        <tpls c="1">
          <tpl fld="3" item="9"/>
        </tpls>
      </query>
      <query mdx="[Measures].[Sum of Amount]">
        <tpls c="1">
          <tpl fld="5" item="0"/>
        </tpls>
      </query>
      <query mdx="[Data].[Date (Month)].&amp;[Nov]">
        <tpls c="1">
          <tpl fld="3" item="10"/>
        </tpls>
      </query>
      <query mdx="[Data].[Date (Month)].&amp;[Dec]">
        <tpls c="1">
          <tpl fld="3" item="11"/>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ynda Treacy" refreshedDate="44582.471677546295" backgroundQuery="1" createdVersion="3" refreshedVersion="7" minRefreshableVersion="3" recordCount="0" supportSubquery="1" supportAdvancedDrill="1" xr:uid="{85FEB226-375F-4468-9D51-9A2364325F24}">
  <cacheSource type="external" connectionId="1">
    <extLst>
      <ext xmlns:x14="http://schemas.microsoft.com/office/spreadsheetml/2009/9/main" uri="{F057638F-6D5F-4e77-A914-E7F072B9BCA8}">
        <x14:sourceConnection name="ThisWorkbookDataModel"/>
      </ext>
    </extLst>
  </cacheSource>
  <cacheFields count="0"/>
  <cacheHierarchies count="13">
    <cacheHierarchy uniqueName="[Categories].[Category]" caption="Category" attribute="1" defaultMemberUniqueName="[Categories].[Category].[All]" allUniqueName="[Categories].[Category].[All]" dimensionUniqueName="[Categories]" displayFolder="" count="0" memberValueDatatype="130" unbalanced="0"/>
    <cacheHierarchy uniqueName="[Categories].[Sub-category]" caption="Sub-category" attribute="1" defaultMemberUniqueName="[Categories].[Sub-category].[All]" allUniqueName="[Categories].[Sub-category].[All]" dimensionUniqueName="[Categories]" displayFolder="" count="0" memberValueDatatype="130" unbalanced="0"/>
    <cacheHierarchy uniqueName="[Data].[Date]" caption="Date" attribute="1" time="1" defaultMemberUniqueName="[Data].[Date].[All]" allUniqueName="[Data].[Date].[All]" dimensionUniqueName="[Data]" displayFolder="" count="0" memberValueDatatype="7" unbalanced="0"/>
    <cacheHierarchy uniqueName="[Data].[Description]" caption="Description" attribute="1" defaultMemberUniqueName="[Data].[Description].[All]" allUniqueName="[Data].[Description].[All]" dimensionUniqueName="[Data]" displayFolder="" count="0" memberValueDatatype="130" unbalanced="0"/>
    <cacheHierarchy uniqueName="[Data].[Amount]" caption="Amount" attribute="1" defaultMemberUniqueName="[Data].[Amount].[All]" allUniqueName="[Data].[Amount].[All]" dimensionUniqueName="[Data]" displayFolder="" count="0" memberValueDatatype="5" unbalanced="0"/>
    <cacheHierarchy uniqueName="[Data].[Sub-category]" caption="Sub-category" attribute="1" defaultMemberUniqueName="[Data].[Sub-category].[All]" allUniqueName="[Data].[Sub-category].[All]" dimensionUniqueName="[Data]" displayFolder="" count="0" memberValueDatatype="130" unbalanced="0"/>
    <cacheHierarchy uniqueName="[Data].[Date (Month)]" caption="Date (Month)" attribute="1" defaultMemberUniqueName="[Data].[Date (Month)].[All]" allUniqueName="[Data].[Date (Month)].[All]" dimensionUniqueName="[Data]" displayFolder="" count="0" memberValueDatatype="130" unbalanced="0"/>
    <cacheHierarchy uniqueName="[Data].[Date (Year)]" caption="Date (Year)" attribute="1" defaultMemberUniqueName="[Data].[Date (Year)].[All]" allUniqueName="[Data].[Date (Year)].[All]" dimensionUniqueName="[Data]" displayFolder="" count="2" memberValueDatatype="130" unbalanced="0"/>
    <cacheHierarchy uniqueName="[Data].[Date (Month Index)]" caption="Date (Month Index)" attribute="1" defaultMemberUniqueName="[Data].[Date (Month Index)].[All]" allUniqueName="[Data].[Date (Month Index)].[All]" dimensionUniqueName="[Data]" displayFolder="" count="0" memberValueDatatype="20" unbalanced="0" hidden="1"/>
    <cacheHierarchy uniqueName="[Measures].[__XL_Count Table1]" caption="__XL_Count Table1" measure="1" displayFolder="" measureGroup="Data" count="0" hidden="1"/>
    <cacheHierarchy uniqueName="[Measures].[__XL_Count Categories]" caption="__XL_Count Categories" measure="1" displayFolder="" measureGroup="Categories" count="0" hidden="1"/>
    <cacheHierarchy uniqueName="[Measures].[__No measures defined]" caption="__No measures defined" measure="1" displayFolder="" count="0" hidden="1"/>
    <cacheHierarchy uniqueName="[Measures].[Sum of Amount]" caption="Sum of Amount" measure="1" displayFolder="" measureGroup="Data" count="0" hidden="1">
      <extLst>
        <ext xmlns:x15="http://schemas.microsoft.com/office/spreadsheetml/2010/11/main" uri="{B97F6D7D-B522-45F9-BDA1-12C45D357490}">
          <x15:cacheHierarchy aggregatedColumn="4"/>
        </ext>
      </extLst>
    </cacheHierarchy>
  </cacheHierarchies>
  <kpis count="0"/>
  <extLst>
    <ext xmlns:x14="http://schemas.microsoft.com/office/spreadsheetml/2009/9/main" uri="{725AE2AE-9491-48be-B2B4-4EB974FC3084}">
      <x14:pivotCacheDefinition slicerData="1" pivotCacheId="716678150" supportSubqueryNonVisual="1" supportSubqueryCalcMem="1" supportAddCalcMems="1"/>
    </ext>
  </extLst>
</pivotCach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__Year1" xr10:uid="{D4D581B1-4508-4A4A-B19E-FD5234A0E87A}" sourceName="[Data].[Date (Year)]">
  <data>
    <olap pivotCacheId="716678150">
      <levels count="2">
        <level uniqueName="[Data].[Date (Year)].[(All)]" sourceCaption="(All)" count="0"/>
        <level uniqueName="[Data].[Date (Year)].[Date (Year)]" sourceCaption="Date (Year)" count="2">
          <ranges>
            <range startItem="0">
              <i n="[Data].[Date (Year)].&amp;[2021]" c="2021"/>
              <i n="[Data].[Date (Year)].&amp;[2022]" c="2022"/>
            </range>
          </ranges>
        </level>
      </levels>
      <selections count="1">
        <selection n="[Data].[Date (Year)].[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Year)" xr10:uid="{0DDB5127-63EE-4B60-8E9A-11736C9E9F71}" cache="Slicer_Date__Year1" caption="Date (Year)" columnCount="2" level="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F6D91D-5991-46E8-A243-42AB619BB0F4}" name="Data" displayName="Data" ref="A1:D1043" totalsRowShown="0">
  <autoFilter ref="A1:D1043" xr:uid="{FA581F2D-29E8-496F-BB39-12850C904BC0}"/>
  <sortState xmlns:xlrd2="http://schemas.microsoft.com/office/spreadsheetml/2017/richdata2" ref="A2:D1043">
    <sortCondition ref="A1:A1043"/>
  </sortState>
  <tableColumns count="4">
    <tableColumn id="2" xr3:uid="{2D3F3A68-6162-4484-A979-0FE6F64A2238}" name="Date" dataDxfId="2"/>
    <tableColumn id="3" xr3:uid="{DA5B88D6-2241-443B-8C79-3D189E9DBF68}" name="Description"/>
    <tableColumn id="9" xr3:uid="{6542EE5B-2B4F-4B99-A8C7-7455805EC25A}" name="Amount" dataDxfId="1"/>
    <tableColumn id="6" xr3:uid="{06E3D77F-2E5F-43A5-8669-FDFDB918FFCE}" name="Sub-category"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67F7E5-CE66-4B6C-ADD6-C059B7B32D46}" name="Categories" displayName="Categories" ref="G1:H18" totalsRowShown="0">
  <autoFilter ref="G1:H18" xr:uid="{5467F7E5-CE66-4B6C-ADD6-C059B7B32D46}"/>
  <tableColumns count="2">
    <tableColumn id="1" xr3:uid="{E8453BFE-AF53-46C1-9CD2-0E1CF379D837}" name="Category"/>
    <tableColumn id="2" xr3:uid="{9BF18B02-79E8-4C96-B539-7ED58A47A2FD}" name="Sub-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myonlinetraininghub.com/power-bi-course" TargetMode="External"/><Relationship Id="rId7" Type="http://schemas.openxmlformats.org/officeDocument/2006/relationships/drawing" Target="../drawings/drawing3.xml"/><Relationship Id="rId2" Type="http://schemas.openxmlformats.org/officeDocument/2006/relationships/hyperlink" Target="http://www.myonlinetraininghub.com/category/excel-dashboard" TargetMode="External"/><Relationship Id="rId1" Type="http://schemas.openxmlformats.org/officeDocument/2006/relationships/hyperlink" Target="http://www.myonlinetraininghub.com/category/excel-charts" TargetMode="External"/><Relationship Id="rId6" Type="http://schemas.openxmlformats.org/officeDocument/2006/relationships/hyperlink" Target="http://www.myonlinetraininghub.com/excel-dashboard-course" TargetMode="External"/><Relationship Id="rId5" Type="http://schemas.openxmlformats.org/officeDocument/2006/relationships/hyperlink" Target="https://www.myonlinetraininghub.com/excel-forum" TargetMode="External"/><Relationship Id="rId4" Type="http://schemas.openxmlformats.org/officeDocument/2006/relationships/hyperlink" Target="http://www.myonlinetraininghub.com/excel-webin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50EFB-2C83-40DD-AFA9-0A3F3435B4D6}">
  <dimension ref="A1:Q11"/>
  <sheetViews>
    <sheetView showGridLines="0" workbookViewId="0">
      <selection sqref="A1:Q1"/>
    </sheetView>
  </sheetViews>
  <sheetFormatPr defaultRowHeight="15" x14ac:dyDescent="0.25"/>
  <cols>
    <col min="1" max="1" width="4.85546875" customWidth="1"/>
  </cols>
  <sheetData>
    <row r="1" spans="1:17" ht="52.5" customHeight="1" x14ac:dyDescent="0.25">
      <c r="A1" s="4"/>
      <c r="B1" s="4" t="s">
        <v>98</v>
      </c>
      <c r="C1" s="13"/>
      <c r="D1" s="13"/>
      <c r="E1" s="13"/>
      <c r="F1" s="13"/>
      <c r="G1" s="13"/>
      <c r="H1" s="13"/>
      <c r="I1" s="13"/>
      <c r="J1" s="13"/>
      <c r="K1" s="13"/>
      <c r="L1" s="13"/>
      <c r="M1" s="13"/>
      <c r="N1" s="13"/>
      <c r="O1" s="13"/>
      <c r="P1" s="13"/>
      <c r="Q1" s="13"/>
    </row>
    <row r="3" spans="1:17" ht="18.75" x14ac:dyDescent="0.3">
      <c r="B3" s="10" t="s">
        <v>99</v>
      </c>
    </row>
    <row r="4" spans="1:17" ht="18.75" x14ac:dyDescent="0.25">
      <c r="B4" s="11" t="s">
        <v>100</v>
      </c>
    </row>
    <row r="5" spans="1:17" ht="18.75" x14ac:dyDescent="0.25">
      <c r="B5" s="11" t="s">
        <v>101</v>
      </c>
    </row>
    <row r="6" spans="1:17" ht="18.75" x14ac:dyDescent="0.25">
      <c r="B6" s="11" t="s">
        <v>102</v>
      </c>
    </row>
    <row r="7" spans="1:17" ht="18.75" x14ac:dyDescent="0.25">
      <c r="B7" s="11"/>
    </row>
    <row r="8" spans="1:17" ht="18.75" x14ac:dyDescent="0.25">
      <c r="B8" s="11" t="s">
        <v>103</v>
      </c>
    </row>
    <row r="10" spans="1:17" ht="18.75" x14ac:dyDescent="0.25">
      <c r="B10" s="11" t="s">
        <v>104</v>
      </c>
    </row>
    <row r="11" spans="1:17" ht="18.75" x14ac:dyDescent="0.25">
      <c r="B11" s="11" t="s">
        <v>105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583F-DBCE-403B-86C0-AC70A94B4A13}">
  <dimension ref="A1:JM38"/>
  <sheetViews>
    <sheetView showGridLines="0" tabSelected="1" workbookViewId="0">
      <selection activeCell="H5" sqref="H5"/>
    </sheetView>
  </sheetViews>
  <sheetFormatPr defaultRowHeight="16.5" x14ac:dyDescent="0.3"/>
  <cols>
    <col min="1" max="1" width="3.42578125" style="5" customWidth="1"/>
    <col min="2" max="3" width="14.85546875" style="5" customWidth="1"/>
    <col min="4" max="15" width="7.28515625" style="5" customWidth="1"/>
    <col min="16" max="16" width="11.28515625" style="5" customWidth="1"/>
    <col min="17" max="272" width="15.42578125" style="5" bestFit="1" customWidth="1"/>
    <col min="273" max="273" width="11.28515625" style="5" bestFit="1" customWidth="1"/>
    <col min="274" max="16384" width="9.140625" style="5"/>
  </cols>
  <sheetData>
    <row r="1" spans="1:273" ht="48.75" customHeight="1" x14ac:dyDescent="0.3">
      <c r="A1" s="4" t="s">
        <v>106</v>
      </c>
      <c r="B1" s="12"/>
      <c r="C1" s="12"/>
      <c r="D1" s="12"/>
      <c r="E1" s="12"/>
      <c r="F1" s="12"/>
      <c r="G1" s="12"/>
      <c r="H1" s="12"/>
      <c r="I1" s="12"/>
      <c r="J1" s="12"/>
      <c r="K1" s="12"/>
      <c r="L1" s="12"/>
      <c r="M1" s="12"/>
      <c r="N1" s="12"/>
      <c r="O1" s="12"/>
      <c r="P1" s="12"/>
    </row>
    <row r="2" spans="1:273" ht="28.5" customHeight="1" x14ac:dyDescent="0.3"/>
    <row r="3" spans="1:273" x14ac:dyDescent="0.3">
      <c r="B3"/>
      <c r="C3"/>
      <c r="D3"/>
      <c r="E3"/>
      <c r="F3"/>
      <c r="G3"/>
    </row>
    <row r="4" spans="1:273" x14ac:dyDescent="0.3">
      <c r="B4"/>
      <c r="C4"/>
      <c r="D4"/>
      <c r="E4"/>
      <c r="F4"/>
      <c r="L4"/>
      <c r="M4"/>
      <c r="N4"/>
    </row>
    <row r="5" spans="1:273" x14ac:dyDescent="0.3">
      <c r="B5" t="str" vm="25">
        <f>CUBEMEMBER("ThisWorkbookDataModel","[Measures].[Sum of Amount]")</f>
        <v>Sum of Amount</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row>
    <row r="6" spans="1:273" x14ac:dyDescent="0.3">
      <c r="B6"/>
      <c r="C6"/>
      <c r="D6" t="str" vm="36">
        <f>CUBEMEMBER("ThisWorkbookDataModel","[Data].[Date (Month)].&amp;[Jan]")</f>
        <v>Jan</v>
      </c>
      <c r="E6" t="str" vm="31">
        <f>CUBEMEMBER("ThisWorkbookDataModel","[Data].[Date (Month)].&amp;[Feb]")</f>
        <v>Feb</v>
      </c>
      <c r="F6" t="str" vm="35">
        <f>CUBEMEMBER("ThisWorkbookDataModel","[Data].[Date (Month)].&amp;[Mar]")</f>
        <v>Mar</v>
      </c>
      <c r="G6" t="str" vm="27">
        <f>CUBEMEMBER("ThisWorkbookDataModel","[Data].[Date (Month)].&amp;[Apr]")</f>
        <v>Apr</v>
      </c>
      <c r="H6" t="str" vm="34">
        <f>CUBEMEMBER("ThisWorkbookDataModel","[Data].[Date (Month)].&amp;[May]")</f>
        <v>May</v>
      </c>
      <c r="I6" t="str" vm="32">
        <f>CUBEMEMBER("ThisWorkbookDataModel","[Data].[Date (Month)].&amp;[Jun]")</f>
        <v>Jun</v>
      </c>
      <c r="J6" t="str" vm="28">
        <f>CUBEMEMBER("ThisWorkbookDataModel","[Data].[Date (Month)].&amp;[Jul]")</f>
        <v>Jul</v>
      </c>
      <c r="K6" t="str" vm="30">
        <f>CUBEMEMBER("ThisWorkbookDataModel","[Data].[Date (Month)].&amp;[Aug]")</f>
        <v>Aug</v>
      </c>
      <c r="L6" t="str" vm="29">
        <f>CUBEMEMBER("ThisWorkbookDataModel","[Data].[Date (Month)].&amp;[Sep]")</f>
        <v>Sep</v>
      </c>
      <c r="M6" t="str" vm="26">
        <f>CUBEMEMBER("ThisWorkbookDataModel","[Data].[Date (Month)].&amp;[Oct]")</f>
        <v>Oct</v>
      </c>
      <c r="N6" t="str" vm="38">
        <f>CUBEMEMBER("ThisWorkbookDataModel","[Data].[Date (Month)].&amp;[Nov]")</f>
        <v>Nov</v>
      </c>
      <c r="O6" t="str" vm="37">
        <f>CUBEMEMBER("ThisWorkbookDataModel","[Data].[Date (Month)].&amp;[Dec]")</f>
        <v>Dec</v>
      </c>
      <c r="P6" t="str" vm="33">
        <f>CUBEMEMBER("ThisWorkbookDataModel","[Data].[Date (Month)].[All]","Grand Total")</f>
        <v>Grand Total</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row>
    <row r="7" spans="1:273" x14ac:dyDescent="0.3">
      <c r="B7" t="s">
        <v>4</v>
      </c>
      <c r="C7" t="s">
        <v>3</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row>
    <row r="8" spans="1:273" x14ac:dyDescent="0.3">
      <c r="B8" t="str" vm="20">
        <f>CUBEMEMBER("ThisWorkbookDataModel","[Categories].[Category].&amp;[Charity]")</f>
        <v>Charity</v>
      </c>
      <c r="C8" t="str" vm="15">
        <f>CUBEMEMBER("ThisWorkbookDataModel",{"[Categories].[Category].&amp;[Charity]","[Data].[Sub-category].&amp;[Donation]"})</f>
        <v>Donation</v>
      </c>
      <c r="D8" s="3" vm="240">
        <f>CUBEVALUE("ThisWorkbookDataModel",$B$5,$C8,D$6,Slicer_Date__Year1)</f>
        <v>112.75</v>
      </c>
      <c r="E8" s="3" vm="230">
        <f>CUBEVALUE("ThisWorkbookDataModel",$B$5,$C8,E$6,Slicer_Date__Year1)</f>
        <v>112.75</v>
      </c>
      <c r="F8" s="3" vm="89">
        <f>CUBEVALUE("ThisWorkbookDataModel",$B$5,$C8,F$6,Slicer_Date__Year1)</f>
        <v>112.75</v>
      </c>
      <c r="G8" s="3" vm="211">
        <f>CUBEVALUE("ThisWorkbookDataModel",$B$5,$C8,G$6,Slicer_Date__Year1)</f>
        <v>112.75</v>
      </c>
      <c r="H8" s="3" vm="142">
        <f>CUBEVALUE("ThisWorkbookDataModel",$B$5,$C8,H$6,Slicer_Date__Year1)</f>
        <v>112.75</v>
      </c>
      <c r="I8" s="3" vm="77">
        <f>CUBEVALUE("ThisWorkbookDataModel",$B$5,$C8,I$6,Slicer_Date__Year1)</f>
        <v>112.75</v>
      </c>
      <c r="J8" s="3" vm="272">
        <f>CUBEVALUE("ThisWorkbookDataModel",$B$5,$C8,J$6,Slicer_Date__Year1)</f>
        <v>112.75</v>
      </c>
      <c r="K8" s="3" vm="262">
        <f>CUBEVALUE("ThisWorkbookDataModel",$B$5,$C8,K$6,Slicer_Date__Year1)</f>
        <v>112.75</v>
      </c>
      <c r="L8" s="3" vm="223">
        <f>CUBEVALUE("ThisWorkbookDataModel",$B$5,$C8,L$6,Slicer_Date__Year1)</f>
        <v>112.75</v>
      </c>
      <c r="M8" s="3" vm="178">
        <f>CUBEVALUE("ThisWorkbookDataModel",$B$5,$C8,M$6,Slicer_Date__Year1)</f>
        <v>112.75</v>
      </c>
      <c r="N8" s="3" vm="141">
        <f>CUBEVALUE("ThisWorkbookDataModel",$B$5,$C8,N$6,Slicer_Date__Year1)</f>
        <v>55</v>
      </c>
      <c r="O8" s="3" vm="76">
        <f>CUBEVALUE("ThisWorkbookDataModel",$B$5,$C8,O$6,Slicer_Date__Year1)</f>
        <v>55</v>
      </c>
      <c r="P8" s="3" vm="103">
        <f>CUBEVALUE("ThisWorkbookDataModel",$B$5,$C8,P$6,Slicer_Date__Year1)</f>
        <v>1237.5</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row>
    <row r="9" spans="1:273" x14ac:dyDescent="0.3">
      <c r="B9" t="str" vm="7">
        <f>CUBEMEMBER("ThisWorkbookDataModel","[Categories].[Category].&amp;[Dining Out]")</f>
        <v>Dining Out</v>
      </c>
      <c r="C9" t="str" vm="16">
        <f>CUBEMEMBER("ThisWorkbookDataModel",{"[Categories].[Category].&amp;[Dining Out]","[Data].[Sub-category].&amp;[Coffee]"})</f>
        <v>Coffee</v>
      </c>
      <c r="D9" s="3" vm="198">
        <f>CUBEVALUE("ThisWorkbookDataModel",$B$5,$C9,D$6,Slicer_Date__Year1)</f>
        <v>215.25</v>
      </c>
      <c r="E9" s="3" vm="192">
        <f>CUBEVALUE("ThisWorkbookDataModel",$B$5,$C9,E$6,Slicer_Date__Year1)</f>
        <v>215.25</v>
      </c>
      <c r="F9" s="3" vm="177">
        <f>CUBEVALUE("ThisWorkbookDataModel",$B$5,$C9,F$6,Slicer_Date__Year1)</f>
        <v>235.75</v>
      </c>
      <c r="G9" s="3" vm="140">
        <f>CUBEVALUE("ThisWorkbookDataModel",$B$5,$C9,G$6,Slicer_Date__Year1)</f>
        <v>235.75</v>
      </c>
      <c r="H9" s="3" vm="75">
        <f>CUBEVALUE("ThisWorkbookDataModel",$B$5,$C9,H$6,Slicer_Date__Year1)</f>
        <v>235.75</v>
      </c>
      <c r="I9" s="3" vm="239">
        <f>CUBEVALUE("ThisWorkbookDataModel",$B$5,$C9,I$6,Slicer_Date__Year1)</f>
        <v>225.5</v>
      </c>
      <c r="J9" s="3" vm="94">
        <f>CUBEVALUE("ThisWorkbookDataModel",$B$5,$C9,J$6,Slicer_Date__Year1)</f>
        <v>225.5</v>
      </c>
      <c r="K9" s="3" vm="88">
        <f>CUBEVALUE("ThisWorkbookDataModel",$B$5,$C9,K$6,Slicer_Date__Year1)</f>
        <v>235.75</v>
      </c>
      <c r="L9" s="3" vm="176">
        <f>CUBEVALUE("ThisWorkbookDataModel",$B$5,$C9,L$6,Slicer_Date__Year1)</f>
        <v>225.5</v>
      </c>
      <c r="M9" s="3" vm="139">
        <f>CUBEVALUE("ThisWorkbookDataModel",$B$5,$C9,M$6,Slicer_Date__Year1)</f>
        <v>235.75</v>
      </c>
      <c r="N9" s="3" vm="74">
        <f>CUBEVALUE("ThisWorkbookDataModel",$B$5,$C9,N$6,Slicer_Date__Year1)</f>
        <v>115</v>
      </c>
      <c r="O9" s="3" vm="208">
        <f>CUBEVALUE("ThisWorkbookDataModel",$B$5,$C9,O$6,Slicer_Date__Year1)</f>
        <v>115</v>
      </c>
      <c r="P9" s="3" vm="229">
        <f>CUBEVALUE("ThisWorkbookDataModel",$B$5,$C9,P$6,Slicer_Date__Year1)</f>
        <v>2515.75</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row>
    <row r="10" spans="1:273" x14ac:dyDescent="0.3">
      <c r="B10" t="str" vm="7">
        <f>CUBEMEMBER("ThisWorkbookDataModel","[Categories].[Category].&amp;[Dining Out]")</f>
        <v>Dining Out</v>
      </c>
      <c r="C10" t="str" vm="19">
        <f>CUBEMEMBER("ThisWorkbookDataModel",{"[Categories].[Category].&amp;[Dining Out]","[Data].[Sub-category].&amp;[Restaurant]"})</f>
        <v>Restaurant</v>
      </c>
      <c r="D10" s="3" vm="222">
        <f>CUBEVALUE("ThisWorkbookDataModel",$B$5,$C10,D$6,Slicer_Date__Year1)</f>
        <v>207.04999999999998</v>
      </c>
      <c r="E10" s="3" vm="175">
        <f>CUBEVALUE("ThisWorkbookDataModel",$B$5,$C10,E$6,Slicer_Date__Year1)</f>
        <v>212.79000000000002</v>
      </c>
      <c r="F10" s="3" vm="138">
        <f>CUBEVALUE("ThisWorkbookDataModel",$B$5,$C10,F$6,Slicer_Date__Year1)</f>
        <v>250.09999999999997</v>
      </c>
      <c r="G10" s="3" vm="73">
        <f>CUBEVALUE("ThisWorkbookDataModel",$B$5,$C10,G$6,Slicer_Date__Year1)</f>
        <v>256.45500000000004</v>
      </c>
      <c r="H10" s="3" vm="271">
        <f>CUBEVALUE("ThisWorkbookDataModel",$B$5,$C10,H$6,Slicer_Date__Year1)</f>
        <v>262.80999999999995</v>
      </c>
      <c r="I10" s="3" vm="261">
        <f>CUBEVALUE("ThisWorkbookDataModel",$B$5,$C10,I$6,Slicer_Date__Year1)</f>
        <v>268.755</v>
      </c>
      <c r="J10" s="3" vm="191">
        <f>CUBEVALUE("ThisWorkbookDataModel",$B$5,$C10,J$6,Slicer_Date__Year1)</f>
        <v>306.065</v>
      </c>
      <c r="K10" s="3" vm="174">
        <f>CUBEVALUE("ThisWorkbookDataModel",$B$5,$C10,K$6,Slicer_Date__Year1)</f>
        <v>281.875</v>
      </c>
      <c r="L10" s="3" vm="137">
        <f>CUBEVALUE("ThisWorkbookDataModel",$B$5,$C10,L$6,Slicer_Date__Year1)</f>
        <v>288.02500000000003</v>
      </c>
      <c r="M10" s="3" vm="72">
        <f>CUBEVALUE("ThisWorkbookDataModel",$B$5,$C10,M$6,Slicer_Date__Year1)</f>
        <v>293.96999999999997</v>
      </c>
      <c r="N10" s="3" vm="102">
        <f>CUBEVALUE("ThisWorkbookDataModel",$B$5,$C10,N$6,Slicer_Date__Year1)</f>
        <v>174</v>
      </c>
      <c r="O10" s="3" vm="197">
        <f>CUBEVALUE("ThisWorkbookDataModel",$B$5,$C10,O$6,Slicer_Date__Year1)</f>
        <v>174</v>
      </c>
      <c r="P10" s="3" vm="87">
        <f>CUBEVALUE("ThisWorkbookDataModel",$B$5,$C10,P$6,Slicer_Date__Year1)</f>
        <v>2975.8950000000009</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row>
    <row r="11" spans="1:273" x14ac:dyDescent="0.3">
      <c r="B11" t="str" vm="11">
        <f>CUBEMEMBER("ThisWorkbookDataModel","[Categories].[Category].&amp;[Discretionary]")</f>
        <v>Discretionary</v>
      </c>
      <c r="C11" t="str" vm="6">
        <f>CUBEMEMBER("ThisWorkbookDataModel",{"[Categories].[Category].&amp;[Discretionary]","[Data].[Sub-category].&amp;[Clothes]"})</f>
        <v>Clothes</v>
      </c>
      <c r="D11" s="3" vm="173">
        <f>CUBEVALUE("ThisWorkbookDataModel",$B$5,$C11,D$6,Slicer_Date__Year1)</f>
        <v>754.4</v>
      </c>
      <c r="E11" s="3" vm="136">
        <f>CUBEVALUE("ThisWorkbookDataModel",$B$5,$C11,E$6,Slicer_Date__Year1)</f>
        <v>1041.4000000000001</v>
      </c>
      <c r="F11" s="3" vm="71">
        <f>CUBEVALUE("ThisWorkbookDataModel",$B$5,$C11,F$6,Slicer_Date__Year1)</f>
        <v>1129.96</v>
      </c>
      <c r="G11" s="3" vm="238">
        <f>CUBEVALUE("ThisWorkbookDataModel",$B$5,$C11,G$6,Slicer_Date__Year1)</f>
        <v>772.64499999999998</v>
      </c>
      <c r="H11" s="3" vm="228">
        <f>CUBEVALUE("ThisWorkbookDataModel",$B$5,$C11,H$6,Slicer_Date__Year1)</f>
        <v>778.59</v>
      </c>
      <c r="I11" s="3" vm="190">
        <f>CUBEVALUE("ThisWorkbookDataModel",$B$5,$C11,I$6,Slicer_Date__Year1)</f>
        <v>784.94500000000005</v>
      </c>
      <c r="J11" s="3" vm="172">
        <f>CUBEVALUE("ThisWorkbookDataModel",$B$5,$C11,J$6,Slicer_Date__Year1)</f>
        <v>790.8900000000001</v>
      </c>
      <c r="K11" s="3" vm="135">
        <f>CUBEVALUE("ThisWorkbookDataModel",$B$5,$C11,K$6,Slicer_Date__Year1)</f>
        <v>797.24499999999989</v>
      </c>
      <c r="L11" s="3" vm="70">
        <f>CUBEVALUE("ThisWorkbookDataModel",$B$5,$C11,L$6,Slicer_Date__Year1)</f>
        <v>1162.5550000000001</v>
      </c>
      <c r="M11" s="3" vm="207">
        <f>CUBEVALUE("ThisWorkbookDataModel",$B$5,$C11,M$6,Slicer_Date__Year1)</f>
        <v>809.75</v>
      </c>
      <c r="N11" s="3" vm="93">
        <f>CUBEVALUE("ThisWorkbookDataModel",$B$5,$C11,N$6,Slicer_Date__Year1)</f>
        <v>313</v>
      </c>
      <c r="O11" s="3" vm="221">
        <f>CUBEVALUE("ThisWorkbookDataModel",$B$5,$C11,O$6,Slicer_Date__Year1)</f>
        <v>313</v>
      </c>
      <c r="P11" s="3" vm="171">
        <f>CUBEVALUE("ThisWorkbookDataModel",$B$5,$C11,P$6,Slicer_Date__Year1)</f>
        <v>9448.3800000000028</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row>
    <row r="12" spans="1:273" x14ac:dyDescent="0.3">
      <c r="B12" t="str" vm="11">
        <f>CUBEMEMBER("ThisWorkbookDataModel","[Categories].[Category].&amp;[Discretionary]")</f>
        <v>Discretionary</v>
      </c>
      <c r="C12" t="str" vm="24">
        <f>CUBEMEMBER("ThisWorkbookDataModel",{"[Categories].[Category].&amp;[Discretionary]","[Data].[Sub-category].&amp;[Entertainment]"})</f>
        <v>Entertainment</v>
      </c>
      <c r="D12" s="3" vm="134">
        <f>CUBEVALUE("ThisWorkbookDataModel",$B$5,$C12,D$6,Slicer_Date__Year1)</f>
        <v>506.35</v>
      </c>
      <c r="E12" s="3" vm="69">
        <f>CUBEVALUE("ThisWorkbookDataModel",$B$5,$C12,E$6,Slicer_Date__Year1)</f>
        <v>155.595</v>
      </c>
      <c r="F12" s="3" vm="270">
        <f>CUBEVALUE("ThisWorkbookDataModel",$B$5,$C12,F$6,Slicer_Date__Year1)</f>
        <v>157.44</v>
      </c>
      <c r="G12" s="3" vm="196">
        <f>CUBEVALUE("ThisWorkbookDataModel",$B$5,$C12,G$6,Slicer_Date__Year1)</f>
        <v>774.49</v>
      </c>
      <c r="H12" s="3" vm="86">
        <f>CUBEVALUE("ThisWorkbookDataModel",$B$5,$C12,H$6,Slicer_Date__Year1)</f>
        <v>161.745</v>
      </c>
      <c r="I12" s="3" vm="170">
        <f>CUBEVALUE("ThisWorkbookDataModel",$B$5,$C12,I$6,Slicer_Date__Year1)</f>
        <v>533.41</v>
      </c>
      <c r="J12" s="3" vm="133">
        <f>CUBEVALUE("ThisWorkbookDataModel",$B$5,$C12,J$6,Slicer_Date__Year1)</f>
        <v>165.64</v>
      </c>
      <c r="K12" s="3" vm="68">
        <f>CUBEVALUE("ThisWorkbookDataModel",$B$5,$C12,K$6,Slicer_Date__Year1)</f>
        <v>541.6099999999999</v>
      </c>
      <c r="L12" s="3" vm="101">
        <f>CUBEVALUE("ThisWorkbookDataModel",$B$5,$C12,L$6,Slicer_Date__Year1)</f>
        <v>169.74</v>
      </c>
      <c r="M12" s="3" vm="260">
        <f>CUBEVALUE("ThisWorkbookDataModel",$B$5,$C12,M$6,Slicer_Date__Year1)</f>
        <v>549.80999999999995</v>
      </c>
      <c r="N12" s="3" vm="189">
        <f>CUBEVALUE("ThisWorkbookDataModel",$B$5,$C12,N$6,Slicer_Date__Year1)</f>
        <v>71</v>
      </c>
      <c r="O12" s="3" vm="210">
        <f>CUBEVALUE("ThisWorkbookDataModel",$B$5,$C12,O$6,Slicer_Date__Year1)</f>
        <v>71</v>
      </c>
      <c r="P12" s="3" vm="132">
        <f>CUBEVALUE("ThisWorkbookDataModel",$B$5,$C12,P$6,Slicer_Date__Year1)</f>
        <v>3857.8299999999995</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row>
    <row r="13" spans="1:273" x14ac:dyDescent="0.3">
      <c r="B13" t="str" vm="11">
        <f>CUBEMEMBER("ThisWorkbookDataModel","[Categories].[Category].&amp;[Discretionary]")</f>
        <v>Discretionary</v>
      </c>
      <c r="C13" t="str" vm="14">
        <f>CUBEMEMBER("ThisWorkbookDataModel",{"[Categories].[Category].&amp;[Discretionary]","[Data].[Sub-category].&amp;[Furnishings]"})</f>
        <v>Furnishings</v>
      </c>
      <c r="D13" s="3" t="str" vm="67">
        <f>CUBEVALUE("ThisWorkbookDataModel",$B$5,$C13,D$6,Slicer_Date__Year1)</f>
        <v/>
      </c>
      <c r="E13" s="3" t="str" vm="206">
        <f>CUBEVALUE("ThisWorkbookDataModel",$B$5,$C13,E$6,Slicer_Date__Year1)</f>
        <v/>
      </c>
      <c r="F13" s="3" t="str" vm="227">
        <f>CUBEVALUE("ThisWorkbookDataModel",$B$5,$C13,F$6,Slicer_Date__Year1)</f>
        <v/>
      </c>
      <c r="G13" s="3" t="str" vm="188">
        <f>CUBEVALUE("ThisWorkbookDataModel",$B$5,$C13,G$6,Slicer_Date__Year1)</f>
        <v/>
      </c>
      <c r="H13" s="3" vm="169">
        <f>CUBEVALUE("ThisWorkbookDataModel",$B$5,$C13,H$6,Slicer_Date__Year1)</f>
        <v>481.75</v>
      </c>
      <c r="I13" s="3" t="str" vm="131">
        <f>CUBEVALUE("ThisWorkbookDataModel",$B$5,$C13,I$6,Slicer_Date__Year1)</f>
        <v/>
      </c>
      <c r="J13" s="3" vm="66">
        <f>CUBEVALUE("ThisWorkbookDataModel",$B$5,$C13,J$6,Slicer_Date__Year1)</f>
        <v>371.86999999999995</v>
      </c>
      <c r="K13" s="3" t="str" vm="237">
        <f>CUBEVALUE("ThisWorkbookDataModel",$B$5,$C13,K$6,Slicer_Date__Year1)</f>
        <v/>
      </c>
      <c r="L13" s="3" t="str" vm="92">
        <f>CUBEVALUE("ThisWorkbookDataModel",$B$5,$C13,L$6,Slicer_Date__Year1)</f>
        <v/>
      </c>
      <c r="M13" s="3" t="str" vm="85">
        <f>CUBEVALUE("ThisWorkbookDataModel",$B$5,$C13,M$6,Slicer_Date__Year1)</f>
        <v/>
      </c>
      <c r="N13" s="3" t="str" vm="168">
        <f>CUBEVALUE("ThisWorkbookDataModel",$B$5,$C13,N$6,Slicer_Date__Year1)</f>
        <v/>
      </c>
      <c r="O13" s="3" t="str" vm="130">
        <f>CUBEVALUE("ThisWorkbookDataModel",$B$5,$C13,O$6,Slicer_Date__Year1)</f>
        <v/>
      </c>
      <c r="P13" s="3" vm="65">
        <f>CUBEVALUE("ThisWorkbookDataModel",$B$5,$C13,P$6,Slicer_Date__Year1)</f>
        <v>853.61999999999989</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row>
    <row r="14" spans="1:273" x14ac:dyDescent="0.3">
      <c r="B14" t="str" vm="11">
        <f>CUBEMEMBER("ThisWorkbookDataModel","[Categories].[Category].&amp;[Discretionary]")</f>
        <v>Discretionary</v>
      </c>
      <c r="C14" t="str" vm="5">
        <f>CUBEMEMBER("ThisWorkbookDataModel",{"[Categories].[Category].&amp;[Discretionary]","[Data].[Sub-category].&amp;[Gifts]"})</f>
        <v>Gifts</v>
      </c>
      <c r="D14" s="3" vm="269">
        <f>CUBEVALUE("ThisWorkbookDataModel",$B$5,$C14,D$6,Slicer_Date__Year1)</f>
        <v>92.25</v>
      </c>
      <c r="E14" s="3" vm="195">
        <f>CUBEVALUE("ThisWorkbookDataModel",$B$5,$C14,E$6,Slicer_Date__Year1)</f>
        <v>94.094999999999999</v>
      </c>
      <c r="F14" s="3" vm="220">
        <f>CUBEVALUE("ThisWorkbookDataModel",$B$5,$C14,F$6,Slicer_Date__Year1)</f>
        <v>95.94</v>
      </c>
      <c r="G14" s="3" vm="167">
        <f>CUBEVALUE("ThisWorkbookDataModel",$B$5,$C14,G$6,Slicer_Date__Year1)</f>
        <v>98.194999999999993</v>
      </c>
      <c r="H14" s="3" vm="129">
        <f>CUBEVALUE("ThisWorkbookDataModel",$B$5,$C14,H$6,Slicer_Date__Year1)</f>
        <v>100.45</v>
      </c>
      <c r="I14" s="3" vm="64">
        <f>CUBEVALUE("ThisWorkbookDataModel",$B$5,$C14,I$6,Slicer_Date__Year1)</f>
        <v>102.70500000000001</v>
      </c>
      <c r="J14" s="3" vm="100">
        <f>CUBEVALUE("ThisWorkbookDataModel",$B$5,$C14,J$6,Slicer_Date__Year1)</f>
        <v>104.755</v>
      </c>
      <c r="K14" s="3" vm="259">
        <f>CUBEVALUE("ThisWorkbookDataModel",$B$5,$C14,K$6,Slicer_Date__Year1)</f>
        <v>106.80500000000001</v>
      </c>
      <c r="L14" s="3" vm="187">
        <f>CUBEVALUE("ThisWorkbookDataModel",$B$5,$C14,L$6,Slicer_Date__Year1)</f>
        <v>108.65</v>
      </c>
      <c r="M14" s="3" vm="166">
        <f>CUBEVALUE("ThisWorkbookDataModel",$B$5,$C14,M$6,Slicer_Date__Year1)</f>
        <v>110.905</v>
      </c>
      <c r="N14" s="3" t="str" vm="128">
        <f>CUBEVALUE("ThisWorkbookDataModel",$B$5,$C14,N$6,Slicer_Date__Year1)</f>
        <v/>
      </c>
      <c r="O14" s="3" t="str" vm="63">
        <f>CUBEVALUE("ThisWorkbookDataModel",$B$5,$C14,O$6,Slicer_Date__Year1)</f>
        <v/>
      </c>
      <c r="P14" s="3" vm="205">
        <f>CUBEVALUE("ThisWorkbookDataModel",$B$5,$C14,P$6,Slicer_Date__Year1)</f>
        <v>1014.75</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row>
    <row r="15" spans="1:273" x14ac:dyDescent="0.3">
      <c r="B15" t="str" vm="11">
        <f>CUBEMEMBER("ThisWorkbookDataModel","[Categories].[Category].&amp;[Discretionary]")</f>
        <v>Discretionary</v>
      </c>
      <c r="C15" t="str" vm="23">
        <f>CUBEMEMBER("ThisWorkbookDataModel",{"[Categories].[Category].&amp;[Discretionary]","[Data].[Sub-category].&amp;[Gym]"})</f>
        <v>Gym</v>
      </c>
      <c r="D15" s="3" vm="226">
        <f>CUBEVALUE("ThisWorkbookDataModel",$B$5,$C15,D$6,Slicer_Date__Year1)</f>
        <v>61.5</v>
      </c>
      <c r="E15" s="3" vm="84">
        <f>CUBEVALUE("ThisWorkbookDataModel",$B$5,$C15,E$6,Slicer_Date__Year1)</f>
        <v>61.5</v>
      </c>
      <c r="F15" s="3" vm="165">
        <f>CUBEVALUE("ThisWorkbookDataModel",$B$5,$C15,F$6,Slicer_Date__Year1)</f>
        <v>61.5</v>
      </c>
      <c r="G15" s="3" vm="127">
        <f>CUBEVALUE("ThisWorkbookDataModel",$B$5,$C15,G$6,Slicer_Date__Year1)</f>
        <v>61.5</v>
      </c>
      <c r="H15" s="3" vm="62">
        <f>CUBEVALUE("ThisWorkbookDataModel",$B$5,$C15,H$6,Slicer_Date__Year1)</f>
        <v>61.5</v>
      </c>
      <c r="I15" s="3" vm="236">
        <f>CUBEVALUE("ThisWorkbookDataModel",$B$5,$C15,I$6,Slicer_Date__Year1)</f>
        <v>61.5</v>
      </c>
      <c r="J15" s="3" vm="91">
        <f>CUBEVALUE("ThisWorkbookDataModel",$B$5,$C15,J$6,Slicer_Date__Year1)</f>
        <v>61.5</v>
      </c>
      <c r="K15" s="3" vm="219">
        <f>CUBEVALUE("ThisWorkbookDataModel",$B$5,$C15,K$6,Slicer_Date__Year1)</f>
        <v>61.5</v>
      </c>
      <c r="L15" s="3" vm="164">
        <f>CUBEVALUE("ThisWorkbookDataModel",$B$5,$C15,L$6,Slicer_Date__Year1)</f>
        <v>61.5</v>
      </c>
      <c r="M15" s="3" vm="126">
        <f>CUBEVALUE("ThisWorkbookDataModel",$B$5,$C15,M$6,Slicer_Date__Year1)</f>
        <v>61.5</v>
      </c>
      <c r="N15" s="3" vm="61">
        <f>CUBEVALUE("ThisWorkbookDataModel",$B$5,$C15,N$6,Slicer_Date__Year1)</f>
        <v>30</v>
      </c>
      <c r="O15" s="3" vm="268">
        <f>CUBEVALUE("ThisWorkbookDataModel",$B$5,$C15,O$6,Slicer_Date__Year1)</f>
        <v>30</v>
      </c>
      <c r="P15" s="3" vm="194">
        <f>CUBEVALUE("ThisWorkbookDataModel",$B$5,$C15,P$6,Slicer_Date__Year1)</f>
        <v>675</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row>
    <row r="16" spans="1:273" x14ac:dyDescent="0.3">
      <c r="B16" t="str" vm="4">
        <f>CUBEMEMBER("ThisWorkbookDataModel","[Categories].[Category].&amp;[Living Expenses]")</f>
        <v>Living Expenses</v>
      </c>
      <c r="C16" t="str" vm="18">
        <f>CUBEMEMBER("ThisWorkbookDataModel",{"[Categories].[Category].&amp;[Living Expenses]","[Data].[Sub-category].&amp;[Gas/Electrics]"})</f>
        <v>Gas/Electrics</v>
      </c>
      <c r="D16" s="3" vm="186">
        <f>CUBEVALUE("ThisWorkbookDataModel",$B$5,$C16,D$6,Slicer_Date__Year1)</f>
        <v>102.5</v>
      </c>
      <c r="E16" s="3" vm="163">
        <f>CUBEVALUE("ThisWorkbookDataModel",$B$5,$C16,E$6,Slicer_Date__Year1)</f>
        <v>104.755</v>
      </c>
      <c r="F16" s="3" vm="125">
        <f>CUBEVALUE("ThisWorkbookDataModel",$B$5,$C16,F$6,Slicer_Date__Year1)</f>
        <v>106.80500000000001</v>
      </c>
      <c r="G16" s="3" vm="60">
        <f>CUBEVALUE("ThisWorkbookDataModel",$B$5,$C16,G$6,Slicer_Date__Year1)</f>
        <v>109.06</v>
      </c>
      <c r="H16" s="3" vm="99">
        <f>CUBEVALUE("ThisWorkbookDataModel",$B$5,$C16,H$6,Slicer_Date__Year1)</f>
        <v>110.905</v>
      </c>
      <c r="I16" s="3" vm="258">
        <f>CUBEVALUE("ThisWorkbookDataModel",$B$5,$C16,I$6,Slicer_Date__Year1)</f>
        <v>112.75</v>
      </c>
      <c r="J16" s="3" vm="83">
        <f>CUBEVALUE("ThisWorkbookDataModel",$B$5,$C16,J$6,Slicer_Date__Year1)</f>
        <v>115.005</v>
      </c>
      <c r="K16" s="3" vm="162">
        <f>CUBEVALUE("ThisWorkbookDataModel",$B$5,$C16,K$6,Slicer_Date__Year1)</f>
        <v>116.85</v>
      </c>
      <c r="L16" s="3" vm="124">
        <f>CUBEVALUE("ThisWorkbookDataModel",$B$5,$C16,L$6,Slicer_Date__Year1)</f>
        <v>119.105</v>
      </c>
      <c r="M16" s="3" vm="59">
        <f>CUBEVALUE("ThisWorkbookDataModel",$B$5,$C16,M$6,Slicer_Date__Year1)</f>
        <v>120.95</v>
      </c>
      <c r="N16" s="3" vm="235">
        <f>CUBEVALUE("ThisWorkbookDataModel",$B$5,$C16,N$6,Slicer_Date__Year1)</f>
        <v>49</v>
      </c>
      <c r="O16" s="3" vm="225">
        <f>CUBEVALUE("ThisWorkbookDataModel",$B$5,$C16,O$6,Slicer_Date__Year1)</f>
        <v>49</v>
      </c>
      <c r="P16" s="3" vm="218">
        <f>CUBEVALUE("ThisWorkbookDataModel",$B$5,$C16,P$6,Slicer_Date__Year1)</f>
        <v>1216.6850000000002</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row>
    <row r="17" spans="2:273" x14ac:dyDescent="0.3">
      <c r="B17" t="str" vm="4">
        <f>CUBEMEMBER("ThisWorkbookDataModel","[Categories].[Category].&amp;[Living Expenses]")</f>
        <v>Living Expenses</v>
      </c>
      <c r="C17" t="str" vm="10">
        <f>CUBEMEMBER("ThisWorkbookDataModel",{"[Categories].[Category].&amp;[Living Expenses]","[Data].[Sub-category].&amp;[Groceries]"})</f>
        <v>Groceries</v>
      </c>
      <c r="D17" s="3" vm="161">
        <f>CUBEVALUE("ThisWorkbookDataModel",$B$5,$C17,D$6,Slicer_Date__Year1)</f>
        <v>1275.0999999999999</v>
      </c>
      <c r="E17" s="3" vm="123">
        <f>CUBEVALUE("ThisWorkbookDataModel",$B$5,$C17,E$6,Slicer_Date__Year1)</f>
        <v>1383.34</v>
      </c>
      <c r="F17" s="3" vm="58">
        <f>CUBEVALUE("ThisWorkbookDataModel",$B$5,$C17,F$6,Slicer_Date__Year1)</f>
        <v>1367.1450000000002</v>
      </c>
      <c r="G17" s="3" vm="204">
        <f>CUBEVALUE("ThisWorkbookDataModel",$B$5,$C17,G$6,Slicer_Date__Year1)</f>
        <v>1217.905</v>
      </c>
      <c r="H17" s="3" vm="257">
        <f>CUBEVALUE("ThisWorkbookDataModel",$B$5,$C17,H$6,Slicer_Date__Year1)</f>
        <v>1330.2450000000003</v>
      </c>
      <c r="I17" s="3" vm="185">
        <f>CUBEVALUE("ThisWorkbookDataModel",$B$5,$C17,I$6,Slicer_Date__Year1)</f>
        <v>1353.2049999999999</v>
      </c>
      <c r="J17" s="3" vm="160">
        <f>CUBEVALUE("ThisWorkbookDataModel",$B$5,$C17,J$6,Slicer_Date__Year1)</f>
        <v>1414.7050000000002</v>
      </c>
      <c r="K17" s="3" vm="122">
        <f>CUBEVALUE("ThisWorkbookDataModel",$B$5,$C17,K$6,Slicer_Date__Year1)</f>
        <v>1174.855</v>
      </c>
      <c r="L17" s="3" vm="57">
        <f>CUBEVALUE("ThisWorkbookDataModel",$B$5,$C17,L$6,Slicer_Date__Year1)</f>
        <v>1449.9650000000001</v>
      </c>
      <c r="M17" s="3" vm="267">
        <f>CUBEVALUE("ThisWorkbookDataModel",$B$5,$C17,M$6,Slicer_Date__Year1)</f>
        <v>1264.44</v>
      </c>
      <c r="N17" s="3" vm="256">
        <f>CUBEVALUE("ThisWorkbookDataModel",$B$5,$C17,N$6,Slicer_Date__Year1)</f>
        <v>717</v>
      </c>
      <c r="O17" s="3" vm="217">
        <f>CUBEVALUE("ThisWorkbookDataModel",$B$5,$C17,O$6,Slicer_Date__Year1)</f>
        <v>717</v>
      </c>
      <c r="P17" s="3" vm="159">
        <f>CUBEVALUE("ThisWorkbookDataModel",$B$5,$C17,P$6,Slicer_Date__Year1)</f>
        <v>14664.905000000002</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row>
    <row r="18" spans="2:273" x14ac:dyDescent="0.3">
      <c r="B18" t="str" vm="4">
        <f>CUBEMEMBER("ThisWorkbookDataModel","[Categories].[Category].&amp;[Living Expenses]")</f>
        <v>Living Expenses</v>
      </c>
      <c r="C18" t="str" vm="9">
        <f>CUBEMEMBER("ThisWorkbookDataModel",{"[Categories].[Category].&amp;[Living Expenses]","[Data].[Sub-category].&amp;[Phone]"})</f>
        <v>Phone</v>
      </c>
      <c r="D18" s="3" vm="121">
        <f>CUBEVALUE("ThisWorkbookDataModel",$B$5,$C18,D$6,Slicer_Date__Year1)</f>
        <v>82</v>
      </c>
      <c r="E18" s="3" vm="56">
        <f>CUBEVALUE("ThisWorkbookDataModel",$B$5,$C18,E$6,Slicer_Date__Year1)</f>
        <v>82</v>
      </c>
      <c r="F18" s="3" vm="98">
        <f>CUBEVALUE("ThisWorkbookDataModel",$B$5,$C18,F$6,Slicer_Date__Year1)</f>
        <v>82</v>
      </c>
      <c r="G18" s="3" vm="255">
        <f>CUBEVALUE("ThisWorkbookDataModel",$B$5,$C18,G$6,Slicer_Date__Year1)</f>
        <v>82</v>
      </c>
      <c r="H18" s="3" vm="82">
        <f>CUBEVALUE("ThisWorkbookDataModel",$B$5,$C18,H$6,Slicer_Date__Year1)</f>
        <v>82</v>
      </c>
      <c r="I18" s="3" vm="158">
        <f>CUBEVALUE("ThisWorkbookDataModel",$B$5,$C18,I$6,Slicer_Date__Year1)</f>
        <v>82</v>
      </c>
      <c r="J18" s="3" vm="120">
        <f>CUBEVALUE("ThisWorkbookDataModel",$B$5,$C18,J$6,Slicer_Date__Year1)</f>
        <v>82</v>
      </c>
      <c r="K18" s="3" vm="55">
        <f>CUBEVALUE("ThisWorkbookDataModel",$B$5,$C18,K$6,Slicer_Date__Year1)</f>
        <v>82</v>
      </c>
      <c r="L18" s="3" vm="234">
        <f>CUBEVALUE("ThisWorkbookDataModel",$B$5,$C18,L$6,Slicer_Date__Year1)</f>
        <v>82</v>
      </c>
      <c r="M18" s="3" vm="224">
        <f>CUBEVALUE("ThisWorkbookDataModel",$B$5,$C18,M$6,Slicer_Date__Year1)</f>
        <v>82</v>
      </c>
      <c r="N18" s="3" vm="184">
        <f>CUBEVALUE("ThisWorkbookDataModel",$B$5,$C18,N$6,Slicer_Date__Year1)</f>
        <v>40</v>
      </c>
      <c r="O18" s="3" vm="157">
        <f>CUBEVALUE("ThisWorkbookDataModel",$B$5,$C18,O$6,Slicer_Date__Year1)</f>
        <v>40</v>
      </c>
      <c r="P18" s="3" vm="119">
        <f>CUBEVALUE("ThisWorkbookDataModel",$B$5,$C18,P$6,Slicer_Date__Year1)</f>
        <v>900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row>
    <row r="19" spans="2:273" x14ac:dyDescent="0.3">
      <c r="B19" t="str" vm="4">
        <f>CUBEMEMBER("ThisWorkbookDataModel","[Categories].[Category].&amp;[Living Expenses]")</f>
        <v>Living Expenses</v>
      </c>
      <c r="C19" t="str" vm="21">
        <f>CUBEMEMBER("ThisWorkbookDataModel",{"[Categories].[Category].&amp;[Living Expenses]","[Data].[Sub-category].&amp;[Rent]"})</f>
        <v>Rent</v>
      </c>
      <c r="D19" s="3" vm="54">
        <f>CUBEVALUE("ThisWorkbookDataModel",$B$5,$C19,D$6,Slicer_Date__Year1)</f>
        <v>1845</v>
      </c>
      <c r="E19" s="3" vm="266">
        <f>CUBEVALUE("ThisWorkbookDataModel",$B$5,$C19,E$6,Slicer_Date__Year1)</f>
        <v>1845</v>
      </c>
      <c r="F19" s="3" vm="90">
        <f>CUBEVALUE("ThisWorkbookDataModel",$B$5,$C19,F$6,Slicer_Date__Year1)</f>
        <v>1845</v>
      </c>
      <c r="G19" s="3" vm="216">
        <f>CUBEVALUE("ThisWorkbookDataModel",$B$5,$C19,G$6,Slicer_Date__Year1)</f>
        <v>1845</v>
      </c>
      <c r="H19" s="3" vm="156">
        <f>CUBEVALUE("ThisWorkbookDataModel",$B$5,$C19,H$6,Slicer_Date__Year1)</f>
        <v>1845</v>
      </c>
      <c r="I19" s="3" vm="118">
        <f>CUBEVALUE("ThisWorkbookDataModel",$B$5,$C19,I$6,Slicer_Date__Year1)</f>
        <v>1845</v>
      </c>
      <c r="J19" s="3" vm="53">
        <f>CUBEVALUE("ThisWorkbookDataModel",$B$5,$C19,J$6,Slicer_Date__Year1)</f>
        <v>1845</v>
      </c>
      <c r="K19" s="3" vm="203">
        <f>CUBEVALUE("ThisWorkbookDataModel",$B$5,$C19,K$6,Slicer_Date__Year1)</f>
        <v>1845</v>
      </c>
      <c r="L19" s="3" vm="254">
        <f>CUBEVALUE("ThisWorkbookDataModel",$B$5,$C19,L$6,Slicer_Date__Year1)</f>
        <v>1845</v>
      </c>
      <c r="M19" s="3" vm="183">
        <f>CUBEVALUE("ThisWorkbookDataModel",$B$5,$C19,M$6,Slicer_Date__Year1)</f>
        <v>1845</v>
      </c>
      <c r="N19" s="3" vm="155">
        <f>CUBEVALUE("ThisWorkbookDataModel",$B$5,$C19,N$6,Slicer_Date__Year1)</f>
        <v>927</v>
      </c>
      <c r="O19" s="3" vm="117">
        <f>CUBEVALUE("ThisWorkbookDataModel",$B$5,$C19,O$6,Slicer_Date__Year1)</f>
        <v>927</v>
      </c>
      <c r="P19" s="3" vm="52">
        <f>CUBEVALUE("ThisWorkbookDataModel",$B$5,$C19,P$6,Slicer_Date__Year1)</f>
        <v>20304</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row>
    <row r="20" spans="2:273" x14ac:dyDescent="0.3">
      <c r="B20" t="str" vm="3">
        <f>CUBEMEMBER("ThisWorkbookDataModel","[Categories].[Category].&amp;[Medical]")</f>
        <v>Medical</v>
      </c>
      <c r="C20" t="str" vm="22">
        <f>CUBEMEMBER("ThisWorkbookDataModel",{"[Categories].[Category].&amp;[Medical]","[Data].[Sub-category].&amp;[Dentist]"})</f>
        <v>Dentist</v>
      </c>
      <c r="D20" s="3" vm="233">
        <f>CUBEVALUE("ThisWorkbookDataModel",$B$5,$C20,D$6,Slicer_Date__Year1)</f>
        <v>315.70000000000005</v>
      </c>
      <c r="E20" s="3" t="str" vm="193">
        <f>CUBEVALUE("ThisWorkbookDataModel",$B$5,$C20,E$6,Slicer_Date__Year1)</f>
        <v/>
      </c>
      <c r="F20" s="3" t="str" vm="81">
        <f>CUBEVALUE("ThisWorkbookDataModel",$B$5,$C20,F$6,Slicer_Date__Year1)</f>
        <v/>
      </c>
      <c r="G20" s="3" t="str" vm="154">
        <f>CUBEVALUE("ThisWorkbookDataModel",$B$5,$C20,G$6,Slicer_Date__Year1)</f>
        <v/>
      </c>
      <c r="H20" s="3" t="str" vm="116">
        <f>CUBEVALUE("ThisWorkbookDataModel",$B$5,$C20,H$6,Slicer_Date__Year1)</f>
        <v/>
      </c>
      <c r="I20" s="3" t="str" vm="51">
        <f>CUBEVALUE("ThisWorkbookDataModel",$B$5,$C20,I$6,Slicer_Date__Year1)</f>
        <v/>
      </c>
      <c r="J20" s="3" t="str" vm="97">
        <f>CUBEVALUE("ThisWorkbookDataModel",$B$5,$C20,J$6,Slicer_Date__Year1)</f>
        <v/>
      </c>
      <c r="K20" s="3" t="str" vm="253">
        <f>CUBEVALUE("ThisWorkbookDataModel",$B$5,$C20,K$6,Slicer_Date__Year1)</f>
        <v/>
      </c>
      <c r="L20" s="3" t="str" vm="215">
        <f>CUBEVALUE("ThisWorkbookDataModel",$B$5,$C20,L$6,Slicer_Date__Year1)</f>
        <v/>
      </c>
      <c r="M20" s="3" t="str" vm="153">
        <f>CUBEVALUE("ThisWorkbookDataModel",$B$5,$C20,M$6,Slicer_Date__Year1)</f>
        <v/>
      </c>
      <c r="N20" s="3" t="str" vm="115">
        <f>CUBEVALUE("ThisWorkbookDataModel",$B$5,$C20,N$6,Slicer_Date__Year1)</f>
        <v/>
      </c>
      <c r="O20" s="3" t="str" vm="50">
        <f>CUBEVALUE("ThisWorkbookDataModel",$B$5,$C20,O$6,Slicer_Date__Year1)</f>
        <v/>
      </c>
      <c r="P20" s="3" vm="265">
        <f>CUBEVALUE("ThisWorkbookDataModel",$B$5,$C20,P$6,Slicer_Date__Year1)</f>
        <v>315.70000000000005</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row>
    <row r="21" spans="2:273" x14ac:dyDescent="0.3">
      <c r="B21" t="str" vm="3">
        <f>CUBEMEMBER("ThisWorkbookDataModel","[Categories].[Category].&amp;[Medical]")</f>
        <v>Medical</v>
      </c>
      <c r="C21" t="str" vm="13">
        <f>CUBEMEMBER("ThisWorkbookDataModel",{"[Categories].[Category].&amp;[Medical]","[Data].[Sub-category].&amp;[Doctor]"})</f>
        <v>Doctor</v>
      </c>
      <c r="D21" s="3" t="str" vm="252">
        <f>CUBEVALUE("ThisWorkbookDataModel",$B$5,$C21,D$6,Slicer_Date__Year1)</f>
        <v/>
      </c>
      <c r="E21" s="3" t="str" vm="182">
        <f>CUBEVALUE("ThisWorkbookDataModel",$B$5,$C21,E$6,Slicer_Date__Year1)</f>
        <v/>
      </c>
      <c r="F21" s="3" vm="152">
        <f>CUBEVALUE("ThisWorkbookDataModel",$B$5,$C21,F$6,Slicer_Date__Year1)</f>
        <v>153.75</v>
      </c>
      <c r="G21" s="3" t="str" vm="114">
        <f>CUBEVALUE("ThisWorkbookDataModel",$B$5,$C21,G$6,Slicer_Date__Year1)</f>
        <v/>
      </c>
      <c r="H21" s="3" vm="49">
        <f>CUBEVALUE("ThisWorkbookDataModel",$B$5,$C21,H$6,Slicer_Date__Year1)</f>
        <v>153.75</v>
      </c>
      <c r="I21" s="3" t="str" vm="202">
        <f>CUBEVALUE("ThisWorkbookDataModel",$B$5,$C21,I$6,Slicer_Date__Year1)</f>
        <v/>
      </c>
      <c r="J21" s="3" t="str" vm="251">
        <f>CUBEVALUE("ThisWorkbookDataModel",$B$5,$C21,J$6,Slicer_Date__Year1)</f>
        <v/>
      </c>
      <c r="K21" s="3" t="str" vm="80">
        <f>CUBEVALUE("ThisWorkbookDataModel",$B$5,$C21,K$6,Slicer_Date__Year1)</f>
        <v/>
      </c>
      <c r="L21" s="3" t="str" vm="151">
        <f>CUBEVALUE("ThisWorkbookDataModel",$B$5,$C21,L$6,Slicer_Date__Year1)</f>
        <v/>
      </c>
      <c r="M21" s="3" vm="113">
        <f>CUBEVALUE("ThisWorkbookDataModel",$B$5,$C21,M$6,Slicer_Date__Year1)</f>
        <v>153.75</v>
      </c>
      <c r="N21" s="3" t="str" vm="48">
        <f>CUBEVALUE("ThisWorkbookDataModel",$B$5,$C21,N$6,Slicer_Date__Year1)</f>
        <v/>
      </c>
      <c r="O21" s="3" t="str" vm="232">
        <f>CUBEVALUE("ThisWorkbookDataModel",$B$5,$C21,O$6,Slicer_Date__Year1)</f>
        <v/>
      </c>
      <c r="P21" s="3" vm="250">
        <f>CUBEVALUE("ThisWorkbookDataModel",$B$5,$C21,P$6,Slicer_Date__Year1)</f>
        <v>461.25</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row>
    <row r="22" spans="2:273" x14ac:dyDescent="0.3">
      <c r="B22" t="str" vm="2">
        <f>CUBEMEMBER("ThisWorkbookDataModel","[Categories].[Category].&amp;[Transport]")</f>
        <v>Transport</v>
      </c>
      <c r="C22" t="str" vm="12">
        <f>CUBEMEMBER("ThisWorkbookDataModel",{"[Categories].[Category].&amp;[Transport]","[Data].[Sub-category].&amp;[MV Fuel]"})</f>
        <v>MV Fuel</v>
      </c>
      <c r="D22" s="3" vm="214">
        <f>CUBEVALUE("ThisWorkbookDataModel",$B$5,$C22,D$6,Slicer_Date__Year1)</f>
        <v>287</v>
      </c>
      <c r="E22" s="3" vm="150">
        <f>CUBEVALUE("ThisWorkbookDataModel",$B$5,$C22,E$6,Slicer_Date__Year1)</f>
        <v>291.30500000000001</v>
      </c>
      <c r="F22" s="3" vm="112">
        <f>CUBEVALUE("ThisWorkbookDataModel",$B$5,$C22,F$6,Slicer_Date__Year1)</f>
        <v>294.995</v>
      </c>
      <c r="G22" s="3" vm="47">
        <f>CUBEVALUE("ThisWorkbookDataModel",$B$5,$C22,G$6,Slicer_Date__Year1)</f>
        <v>299.09500000000003</v>
      </c>
      <c r="H22" s="3" vm="264">
        <f>CUBEVALUE("ThisWorkbookDataModel",$B$5,$C22,H$6,Slicer_Date__Year1)</f>
        <v>303.40000000000003</v>
      </c>
      <c r="I22" s="3" vm="249">
        <f>CUBEVALUE("ThisWorkbookDataModel",$B$5,$C22,I$6,Slicer_Date__Year1)</f>
        <v>307.5</v>
      </c>
      <c r="J22" s="3" vm="181">
        <f>CUBEVALUE("ThisWorkbookDataModel",$B$5,$C22,J$6,Slicer_Date__Year1)</f>
        <v>311.39499999999998</v>
      </c>
      <c r="K22" s="3" vm="149">
        <f>CUBEVALUE("ThisWorkbookDataModel",$B$5,$C22,K$6,Slicer_Date__Year1)</f>
        <v>315.495</v>
      </c>
      <c r="L22" s="3" vm="111">
        <f>CUBEVALUE("ThisWorkbookDataModel",$B$5,$C22,L$6,Slicer_Date__Year1)</f>
        <v>319.59500000000003</v>
      </c>
      <c r="M22" s="3" vm="46">
        <f>CUBEVALUE("ThisWorkbookDataModel",$B$5,$C22,M$6,Slicer_Date__Year1)</f>
        <v>323.69500000000005</v>
      </c>
      <c r="N22" s="3" vm="96">
        <f>CUBEVALUE("ThisWorkbookDataModel",$B$5,$C22,N$6,Slicer_Date__Year1)</f>
        <v>163</v>
      </c>
      <c r="O22" s="3" vm="248">
        <f>CUBEVALUE("ThisWorkbookDataModel",$B$5,$C22,O$6,Slicer_Date__Year1)</f>
        <v>163</v>
      </c>
      <c r="P22" s="3" vm="79">
        <f>CUBEVALUE("ThisWorkbookDataModel",$B$5,$C22,P$6,Slicer_Date__Year1)</f>
        <v>3379.4749999999999</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row>
    <row r="23" spans="2:273" x14ac:dyDescent="0.3">
      <c r="B23" t="str" vm="2">
        <f>CUBEMEMBER("ThisWorkbookDataModel","[Categories].[Category].&amp;[Transport]")</f>
        <v>Transport</v>
      </c>
      <c r="C23" t="str" vm="17">
        <f>CUBEMEMBER("ThisWorkbookDataModel",{"[Categories].[Category].&amp;[Transport]","[Data].[Sub-category].&amp;[MV Loan]"})</f>
        <v>MV Loan</v>
      </c>
      <c r="D23" s="3" vm="148">
        <f>CUBEVALUE("ThisWorkbookDataModel",$B$5,$C23,D$6,Slicer_Date__Year1)</f>
        <v>307.5</v>
      </c>
      <c r="E23" s="3" vm="110">
        <f>CUBEVALUE("ThisWorkbookDataModel",$B$5,$C23,E$6,Slicer_Date__Year1)</f>
        <v>307.5</v>
      </c>
      <c r="F23" s="3" vm="45">
        <f>CUBEVALUE("ThisWorkbookDataModel",$B$5,$C23,F$6,Slicer_Date__Year1)</f>
        <v>307.5</v>
      </c>
      <c r="G23" s="3" vm="201">
        <f>CUBEVALUE("ThisWorkbookDataModel",$B$5,$C23,G$6,Slicer_Date__Year1)</f>
        <v>307.5</v>
      </c>
      <c r="H23" s="3" vm="247">
        <f>CUBEVALUE("ThisWorkbookDataModel",$B$5,$C23,H$6,Slicer_Date__Year1)</f>
        <v>307.5</v>
      </c>
      <c r="I23" s="3" vm="213">
        <f>CUBEVALUE("ThisWorkbookDataModel",$B$5,$C23,I$6,Slicer_Date__Year1)</f>
        <v>307.5</v>
      </c>
      <c r="J23" s="3" vm="147">
        <f>CUBEVALUE("ThisWorkbookDataModel",$B$5,$C23,J$6,Slicer_Date__Year1)</f>
        <v>307.5</v>
      </c>
      <c r="K23" s="3" vm="109">
        <f>CUBEVALUE("ThisWorkbookDataModel",$B$5,$C23,K$6,Slicer_Date__Year1)</f>
        <v>307.5</v>
      </c>
      <c r="L23" s="3" vm="44">
        <f>CUBEVALUE("ThisWorkbookDataModel",$B$5,$C23,L$6,Slicer_Date__Year1)</f>
        <v>307.5</v>
      </c>
      <c r="M23" s="3" vm="200">
        <f>CUBEVALUE("ThisWorkbookDataModel",$B$5,$C23,M$6,Slicer_Date__Year1)</f>
        <v>307.5</v>
      </c>
      <c r="N23" s="3" vm="246">
        <f>CUBEVALUE("ThisWorkbookDataModel",$B$5,$C23,N$6,Slicer_Date__Year1)</f>
        <v>150</v>
      </c>
      <c r="O23" s="3" vm="180">
        <f>CUBEVALUE("ThisWorkbookDataModel",$B$5,$C23,O$6,Slicer_Date__Year1)</f>
        <v>150</v>
      </c>
      <c r="P23" s="3" vm="146">
        <f>CUBEVALUE("ThisWorkbookDataModel",$B$5,$C23,P$6,Slicer_Date__Year1)</f>
        <v>3375</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row>
    <row r="24" spans="2:273" x14ac:dyDescent="0.3">
      <c r="B24" t="str" vm="2">
        <f>CUBEMEMBER("ThisWorkbookDataModel","[Categories].[Category].&amp;[Transport]")</f>
        <v>Transport</v>
      </c>
      <c r="C24" t="str" vm="8">
        <f>CUBEMEMBER("ThisWorkbookDataModel",{"[Categories].[Category].&amp;[Transport]","[Data].[Sub-category].&amp;[Taxi]"})</f>
        <v>Taxi</v>
      </c>
      <c r="D24" s="3" vm="108">
        <f>CUBEVALUE("ThisWorkbookDataModel",$B$5,$C24,D$6,Slicer_Date__Year1)</f>
        <v>104.55000000000001</v>
      </c>
      <c r="E24" s="3" vm="43">
        <f>CUBEVALUE("ThisWorkbookDataModel",$B$5,$C24,E$6,Slicer_Date__Year1)</f>
        <v>108.65</v>
      </c>
      <c r="F24" s="3" vm="263">
        <f>CUBEVALUE("ThisWorkbookDataModel",$B$5,$C24,F$6,Slicer_Date__Year1)</f>
        <v>112.75</v>
      </c>
      <c r="G24" s="3" vm="245">
        <f>CUBEVALUE("ThisWorkbookDataModel",$B$5,$C24,G$6,Slicer_Date__Year1)</f>
        <v>117.05500000000001</v>
      </c>
      <c r="H24" s="3" vm="212">
        <f>CUBEVALUE("ThisWorkbookDataModel",$B$5,$C24,H$6,Slicer_Date__Year1)</f>
        <v>121.36000000000001</v>
      </c>
      <c r="I24" s="3" vm="145">
        <f>CUBEVALUE("ThisWorkbookDataModel",$B$5,$C24,I$6,Slicer_Date__Year1)</f>
        <v>125.66500000000001</v>
      </c>
      <c r="J24" s="3" vm="107">
        <f>CUBEVALUE("ThisWorkbookDataModel",$B$5,$C24,J$6,Slicer_Date__Year1)</f>
        <v>130.17500000000001</v>
      </c>
      <c r="K24" s="3" vm="42">
        <f>CUBEVALUE("ThisWorkbookDataModel",$B$5,$C24,K$6,Slicer_Date__Year1)</f>
        <v>134.07000000000002</v>
      </c>
      <c r="L24" s="3" vm="231">
        <f>CUBEVALUE("ThisWorkbookDataModel",$B$5,$C24,L$6,Slicer_Date__Year1)</f>
        <v>138.17000000000002</v>
      </c>
      <c r="M24" s="3" vm="244">
        <f>CUBEVALUE("ThisWorkbookDataModel",$B$5,$C24,M$6,Slicer_Date__Year1)</f>
        <v>142.06500000000003</v>
      </c>
      <c r="N24" s="3" vm="179">
        <f>CUBEVALUE("ThisWorkbookDataModel",$B$5,$C24,N$6,Slicer_Date__Year1)</f>
        <v>68</v>
      </c>
      <c r="O24" s="3" vm="144">
        <f>CUBEVALUE("ThisWorkbookDataModel",$B$5,$C24,O$6,Slicer_Date__Year1)</f>
        <v>68</v>
      </c>
      <c r="P24" s="3" vm="106">
        <f>CUBEVALUE("ThisWorkbookDataModel",$B$5,$C24,P$6,Slicer_Date__Year1)</f>
        <v>1370.5100000000002</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row>
    <row r="25" spans="2:273" x14ac:dyDescent="0.3">
      <c r="B25" t="str" vm="1">
        <f>CUBEMEMBER("ThisWorkbookDataModel","[Categories].[Category].[All]","Grand Total")</f>
        <v>Grand Total</v>
      </c>
      <c r="C25"/>
      <c r="D25" s="3" vm="41">
        <f>CUBEVALUE("ThisWorkbookDataModel",$B$5,$B25,D$6,Slicer_Date__Year1)</f>
        <v>6268.9000000000005</v>
      </c>
      <c r="E25" s="3" vm="95">
        <f>CUBEVALUE("ThisWorkbookDataModel",$B$5,$B25,E$6,Slicer_Date__Year1)</f>
        <v>6015.9299999999994</v>
      </c>
      <c r="F25" s="3" vm="243">
        <f>CUBEVALUE("ThisWorkbookDataModel",$B$5,$B25,F$6,Slicer_Date__Year1)</f>
        <v>6313.3850000000011</v>
      </c>
      <c r="G25" s="3" vm="78">
        <f>CUBEVALUE("ThisWorkbookDataModel",$B$5,$B25,G$6,Slicer_Date__Year1)</f>
        <v>6289.3999999999987</v>
      </c>
      <c r="H25" s="3" vm="143">
        <f>CUBEVALUE("ThisWorkbookDataModel",$B$5,$B25,H$6,Slicer_Date__Year1)</f>
        <v>6449.5050000000019</v>
      </c>
      <c r="I25" s="3" vm="105">
        <f>CUBEVALUE("ThisWorkbookDataModel",$B$5,$B25,I$6,Slicer_Date__Year1)</f>
        <v>6223.1849999999986</v>
      </c>
      <c r="J25" s="3" vm="40">
        <f>CUBEVALUE("ThisWorkbookDataModel",$B$5,$B25,J$6,Slicer_Date__Year1)</f>
        <v>6344.7499999999991</v>
      </c>
      <c r="K25" s="3" vm="199">
        <f>CUBEVALUE("ThisWorkbookDataModel",$B$5,$B25,K$6,Slicer_Date__Year1)</f>
        <v>6113.3050000000003</v>
      </c>
      <c r="L25" s="3" vm="242">
        <f>CUBEVALUE("ThisWorkbookDataModel",$B$5,$B25,L$6,Slicer_Date__Year1)</f>
        <v>6390.0549999999976</v>
      </c>
      <c r="M25" s="3" vm="241">
        <f>CUBEVALUE("ThisWorkbookDataModel",$B$5,$B25,M$6,Slicer_Date__Year1)</f>
        <v>6413.835</v>
      </c>
      <c r="N25" s="3" vm="209">
        <f>CUBEVALUE("ThisWorkbookDataModel",$B$5,$B25,N$6,Slicer_Date__Year1)</f>
        <v>2872</v>
      </c>
      <c r="O25" s="3" vm="104">
        <f>CUBEVALUE("ThisWorkbookDataModel",$B$5,$B25,O$6,Slicer_Date__Year1)</f>
        <v>2872</v>
      </c>
      <c r="P25" s="3" vm="39">
        <f>CUBEVALUE("ThisWorkbookDataModel",$B$5,$B25,P$6,Slicer_Date__Year1)</f>
        <v>68566.249999999956</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row>
    <row r="26" spans="2:273" x14ac:dyDescent="0.3">
      <c r="B26"/>
      <c r="C26"/>
      <c r="D26"/>
      <c r="E26"/>
      <c r="F26"/>
      <c r="G26"/>
      <c r="H26"/>
      <c r="I26"/>
      <c r="J26"/>
      <c r="K26"/>
      <c r="L26"/>
    </row>
    <row r="27" spans="2:273" x14ac:dyDescent="0.3">
      <c r="B27"/>
      <c r="C27"/>
      <c r="D27"/>
      <c r="E27"/>
      <c r="F27"/>
      <c r="G27"/>
      <c r="H27"/>
      <c r="I27"/>
      <c r="J27"/>
      <c r="K27"/>
      <c r="L27"/>
    </row>
    <row r="28" spans="2:273" x14ac:dyDescent="0.3">
      <c r="D28"/>
      <c r="E28"/>
      <c r="F28"/>
      <c r="G28"/>
      <c r="H28"/>
      <c r="I28"/>
      <c r="J28"/>
      <c r="K28"/>
      <c r="L28"/>
    </row>
    <row r="29" spans="2:273" x14ac:dyDescent="0.3">
      <c r="D29"/>
      <c r="E29"/>
      <c r="F29"/>
      <c r="G29"/>
      <c r="H29"/>
      <c r="I29"/>
      <c r="J29"/>
      <c r="K29"/>
      <c r="L29"/>
    </row>
    <row r="30" spans="2:273" x14ac:dyDescent="0.3">
      <c r="D30"/>
      <c r="E30"/>
      <c r="F30"/>
      <c r="G30"/>
      <c r="H30"/>
      <c r="I30"/>
      <c r="J30"/>
      <c r="K30"/>
      <c r="L30"/>
    </row>
    <row r="31" spans="2:273" x14ac:dyDescent="0.3">
      <c r="D31"/>
      <c r="E31"/>
      <c r="F31"/>
      <c r="G31"/>
      <c r="H31"/>
      <c r="I31"/>
      <c r="J31"/>
      <c r="K31"/>
      <c r="L31"/>
    </row>
    <row r="32" spans="2:273" x14ac:dyDescent="0.3">
      <c r="D32"/>
      <c r="E32"/>
      <c r="F32"/>
      <c r="G32"/>
      <c r="H32"/>
      <c r="I32"/>
      <c r="J32"/>
      <c r="K32"/>
      <c r="L32"/>
    </row>
    <row r="33" spans="4:12" x14ac:dyDescent="0.3">
      <c r="D33"/>
      <c r="E33"/>
      <c r="F33"/>
      <c r="G33"/>
      <c r="H33"/>
      <c r="I33"/>
      <c r="J33"/>
      <c r="K33"/>
      <c r="L33"/>
    </row>
    <row r="34" spans="4:12" x14ac:dyDescent="0.3">
      <c r="D34"/>
      <c r="E34"/>
      <c r="F34"/>
      <c r="G34"/>
      <c r="H34"/>
      <c r="I34"/>
      <c r="J34"/>
      <c r="K34"/>
      <c r="L34"/>
    </row>
    <row r="35" spans="4:12" x14ac:dyDescent="0.3">
      <c r="D35"/>
      <c r="E35"/>
      <c r="F35"/>
      <c r="G35"/>
      <c r="H35"/>
      <c r="I35"/>
      <c r="J35"/>
      <c r="K35"/>
      <c r="L35"/>
    </row>
    <row r="36" spans="4:12" x14ac:dyDescent="0.3">
      <c r="D36"/>
      <c r="E36"/>
      <c r="F36"/>
      <c r="G36"/>
      <c r="H36"/>
      <c r="I36"/>
      <c r="J36"/>
      <c r="K36"/>
      <c r="L36"/>
    </row>
    <row r="37" spans="4:12" x14ac:dyDescent="0.3">
      <c r="D37"/>
    </row>
    <row r="38" spans="4:12" x14ac:dyDescent="0.3">
      <c r="D38"/>
    </row>
  </sheetData>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A1E33-6D26-40B8-9BA5-536F9C866135}">
  <dimension ref="A1:H1043"/>
  <sheetViews>
    <sheetView showGridLines="0" workbookViewId="0">
      <selection activeCell="B6" sqref="B6"/>
    </sheetView>
  </sheetViews>
  <sheetFormatPr defaultRowHeight="15" x14ac:dyDescent="0.25"/>
  <cols>
    <col min="1" max="1" width="10.7109375" style="1" bestFit="1" customWidth="1"/>
    <col min="2" max="2" width="16.140625" customWidth="1"/>
    <col min="3" max="3" width="10.42578125" bestFit="1" customWidth="1"/>
    <col min="4" max="4" width="16.140625" customWidth="1"/>
    <col min="6" max="6" width="14" bestFit="1" customWidth="1"/>
    <col min="7" max="7" width="15" bestFit="1" customWidth="1"/>
    <col min="8" max="8" width="14.7109375" customWidth="1"/>
    <col min="10" max="11" width="14.85546875" bestFit="1" customWidth="1"/>
    <col min="12" max="12" width="17.5703125" bestFit="1" customWidth="1"/>
    <col min="13" max="13" width="8.42578125" customWidth="1"/>
    <col min="14" max="14" width="14" bestFit="1" customWidth="1"/>
    <col min="15" max="15" width="15.140625" bestFit="1" customWidth="1"/>
    <col min="16" max="17" width="11.28515625" bestFit="1" customWidth="1"/>
    <col min="18" max="20" width="10.7109375" bestFit="1" customWidth="1"/>
    <col min="21" max="21" width="11.28515625" bestFit="1" customWidth="1"/>
    <col min="22" max="35" width="10.140625" bestFit="1" customWidth="1"/>
    <col min="36" max="36" width="8.7109375" bestFit="1" customWidth="1"/>
    <col min="37" max="62" width="7" bestFit="1" customWidth="1"/>
    <col min="63" max="63" width="9.140625" bestFit="1" customWidth="1"/>
    <col min="64" max="92" width="7.28515625" bestFit="1" customWidth="1"/>
    <col min="93" max="93" width="9.42578125" bestFit="1" customWidth="1"/>
    <col min="94" max="121" width="6.85546875" bestFit="1" customWidth="1"/>
    <col min="122" max="122" width="9" bestFit="1" customWidth="1"/>
    <col min="123" max="150" width="7.5703125" bestFit="1" customWidth="1"/>
    <col min="151" max="151" width="9.7109375" bestFit="1" customWidth="1"/>
    <col min="152" max="178" width="6.7109375" bestFit="1" customWidth="1"/>
    <col min="179" max="179" width="8.85546875" bestFit="1" customWidth="1"/>
    <col min="180" max="207" width="6.28515625" bestFit="1" customWidth="1"/>
    <col min="208" max="208" width="8.28515625" bestFit="1" customWidth="1"/>
    <col min="209" max="235" width="7.140625" bestFit="1" customWidth="1"/>
    <col min="236" max="236" width="9.28515625" bestFit="1" customWidth="1"/>
    <col min="237" max="262" width="7" bestFit="1" customWidth="1"/>
    <col min="263" max="263" width="9.140625" bestFit="1" customWidth="1"/>
    <col min="264" max="290" width="6.7109375" bestFit="1" customWidth="1"/>
    <col min="291" max="291" width="8.85546875" bestFit="1" customWidth="1"/>
    <col min="292" max="293" width="6.42578125" bestFit="1" customWidth="1"/>
    <col min="294" max="294" width="9.42578125" bestFit="1" customWidth="1"/>
    <col min="295" max="295" width="11.28515625" bestFit="1" customWidth="1"/>
  </cols>
  <sheetData>
    <row r="1" spans="1:8" x14ac:dyDescent="0.25">
      <c r="A1" s="1" t="s">
        <v>0</v>
      </c>
      <c r="B1" t="s">
        <v>1</v>
      </c>
      <c r="C1" t="s">
        <v>2</v>
      </c>
      <c r="D1" t="s">
        <v>3</v>
      </c>
      <c r="G1" t="s">
        <v>4</v>
      </c>
      <c r="H1" t="s">
        <v>3</v>
      </c>
    </row>
    <row r="2" spans="1:8" x14ac:dyDescent="0.25">
      <c r="A2" s="2">
        <v>44200</v>
      </c>
      <c r="B2" t="s">
        <v>5</v>
      </c>
      <c r="C2">
        <v>5</v>
      </c>
      <c r="D2" t="s">
        <v>6</v>
      </c>
      <c r="G2" t="s">
        <v>49</v>
      </c>
      <c r="H2" t="s">
        <v>6</v>
      </c>
    </row>
    <row r="3" spans="1:8" x14ac:dyDescent="0.25">
      <c r="A3" s="2">
        <v>44201</v>
      </c>
      <c r="B3" t="s">
        <v>5</v>
      </c>
      <c r="C3">
        <v>5</v>
      </c>
      <c r="D3" t="s">
        <v>6</v>
      </c>
      <c r="G3" t="s">
        <v>51</v>
      </c>
      <c r="H3" t="s">
        <v>10</v>
      </c>
    </row>
    <row r="4" spans="1:8" x14ac:dyDescent="0.25">
      <c r="A4" s="2">
        <v>44201</v>
      </c>
      <c r="B4" t="s">
        <v>9</v>
      </c>
      <c r="C4">
        <v>150</v>
      </c>
      <c r="D4" t="s">
        <v>10</v>
      </c>
      <c r="G4" t="s">
        <v>50</v>
      </c>
      <c r="H4" t="s">
        <v>8</v>
      </c>
    </row>
    <row r="5" spans="1:8" x14ac:dyDescent="0.25">
      <c r="A5" s="2">
        <v>44201</v>
      </c>
      <c r="B5" t="s">
        <v>7</v>
      </c>
      <c r="C5">
        <v>900</v>
      </c>
      <c r="D5" t="s">
        <v>8</v>
      </c>
      <c r="G5" t="s">
        <v>50</v>
      </c>
      <c r="H5" t="s">
        <v>12</v>
      </c>
    </row>
    <row r="6" spans="1:8" x14ac:dyDescent="0.25">
      <c r="A6" s="2">
        <v>44202</v>
      </c>
      <c r="B6" t="s">
        <v>5</v>
      </c>
      <c r="C6">
        <v>5</v>
      </c>
      <c r="D6" t="s">
        <v>6</v>
      </c>
      <c r="G6" t="s">
        <v>50</v>
      </c>
      <c r="H6" t="s">
        <v>14</v>
      </c>
    </row>
    <row r="7" spans="1:8" x14ac:dyDescent="0.25">
      <c r="A7" s="2">
        <v>44203</v>
      </c>
      <c r="B7" t="s">
        <v>5</v>
      </c>
      <c r="C7">
        <v>5</v>
      </c>
      <c r="D7" t="s">
        <v>6</v>
      </c>
      <c r="G7" t="s">
        <v>51</v>
      </c>
      <c r="H7" t="s">
        <v>16</v>
      </c>
    </row>
    <row r="8" spans="1:8" x14ac:dyDescent="0.25">
      <c r="A8" s="2">
        <v>44204</v>
      </c>
      <c r="B8" t="s">
        <v>5</v>
      </c>
      <c r="C8">
        <v>5</v>
      </c>
      <c r="D8" t="s">
        <v>6</v>
      </c>
      <c r="G8" t="s">
        <v>52</v>
      </c>
      <c r="H8" t="s">
        <v>20</v>
      </c>
    </row>
    <row r="9" spans="1:8" x14ac:dyDescent="0.25">
      <c r="A9" s="2">
        <v>44204</v>
      </c>
      <c r="B9" t="s">
        <v>11</v>
      </c>
      <c r="C9">
        <v>155</v>
      </c>
      <c r="D9" t="s">
        <v>12</v>
      </c>
      <c r="G9" t="s">
        <v>52</v>
      </c>
      <c r="H9" t="s">
        <v>18</v>
      </c>
    </row>
    <row r="10" spans="1:8" x14ac:dyDescent="0.25">
      <c r="A10" s="2">
        <v>44207</v>
      </c>
      <c r="B10" t="s">
        <v>5</v>
      </c>
      <c r="C10">
        <v>5</v>
      </c>
      <c r="D10" t="s">
        <v>6</v>
      </c>
      <c r="G10" t="s">
        <v>49</v>
      </c>
      <c r="H10" t="s">
        <v>22</v>
      </c>
    </row>
    <row r="11" spans="1:8" x14ac:dyDescent="0.25">
      <c r="A11" s="2">
        <v>44207</v>
      </c>
      <c r="B11" t="s">
        <v>13</v>
      </c>
      <c r="C11">
        <v>50</v>
      </c>
      <c r="D11" t="s">
        <v>14</v>
      </c>
      <c r="G11" t="s">
        <v>51</v>
      </c>
      <c r="H11" t="s">
        <v>24</v>
      </c>
    </row>
    <row r="12" spans="1:8" x14ac:dyDescent="0.25">
      <c r="A12" s="2">
        <v>44208</v>
      </c>
      <c r="B12" t="s">
        <v>5</v>
      </c>
      <c r="C12">
        <v>5</v>
      </c>
      <c r="D12" t="s">
        <v>6</v>
      </c>
      <c r="G12" t="s">
        <v>52</v>
      </c>
      <c r="H12" t="s">
        <v>26</v>
      </c>
    </row>
    <row r="13" spans="1:8" x14ac:dyDescent="0.25">
      <c r="A13" s="2">
        <v>44209</v>
      </c>
      <c r="B13" t="s">
        <v>5</v>
      </c>
      <c r="C13">
        <v>5</v>
      </c>
      <c r="D13" t="s">
        <v>6</v>
      </c>
      <c r="G13" t="s">
        <v>53</v>
      </c>
      <c r="H13" t="s">
        <v>28</v>
      </c>
    </row>
    <row r="14" spans="1:8" x14ac:dyDescent="0.25">
      <c r="A14" s="2">
        <v>44209</v>
      </c>
      <c r="B14" t="s">
        <v>15</v>
      </c>
      <c r="C14">
        <v>77</v>
      </c>
      <c r="D14" t="s">
        <v>16</v>
      </c>
      <c r="G14" t="s">
        <v>50</v>
      </c>
      <c r="H14" t="s">
        <v>30</v>
      </c>
    </row>
    <row r="15" spans="1:8" x14ac:dyDescent="0.25">
      <c r="A15" s="2">
        <v>44210</v>
      </c>
      <c r="B15" t="s">
        <v>5</v>
      </c>
      <c r="C15">
        <v>5</v>
      </c>
      <c r="D15" t="s">
        <v>6</v>
      </c>
      <c r="G15" t="s">
        <v>52</v>
      </c>
      <c r="H15" t="s">
        <v>32</v>
      </c>
    </row>
    <row r="16" spans="1:8" x14ac:dyDescent="0.25">
      <c r="A16" s="2">
        <v>44211</v>
      </c>
      <c r="B16" t="s">
        <v>5</v>
      </c>
      <c r="C16">
        <v>5</v>
      </c>
      <c r="D16" t="s">
        <v>6</v>
      </c>
      <c r="G16" t="s">
        <v>54</v>
      </c>
      <c r="H16" t="s">
        <v>37</v>
      </c>
    </row>
    <row r="17" spans="1:8" x14ac:dyDescent="0.25">
      <c r="A17" s="2">
        <v>44211</v>
      </c>
      <c r="B17" t="s">
        <v>11</v>
      </c>
      <c r="C17">
        <v>135</v>
      </c>
      <c r="D17" t="s">
        <v>12</v>
      </c>
      <c r="G17" t="s">
        <v>53</v>
      </c>
      <c r="H17" t="s">
        <v>42</v>
      </c>
    </row>
    <row r="18" spans="1:8" x14ac:dyDescent="0.25">
      <c r="A18" s="2">
        <v>44212</v>
      </c>
      <c r="B18" t="s">
        <v>19</v>
      </c>
      <c r="C18">
        <v>98</v>
      </c>
      <c r="D18" t="s">
        <v>20</v>
      </c>
      <c r="G18" t="s">
        <v>52</v>
      </c>
      <c r="H18" t="s">
        <v>47</v>
      </c>
    </row>
    <row r="19" spans="1:8" x14ac:dyDescent="0.25">
      <c r="A19" s="2">
        <v>44212</v>
      </c>
      <c r="B19" t="s">
        <v>5</v>
      </c>
      <c r="C19">
        <v>5</v>
      </c>
      <c r="D19" t="s">
        <v>6</v>
      </c>
    </row>
    <row r="20" spans="1:8" x14ac:dyDescent="0.25">
      <c r="A20" s="2">
        <v>44212</v>
      </c>
      <c r="B20" t="s">
        <v>17</v>
      </c>
      <c r="C20">
        <v>40</v>
      </c>
      <c r="D20" t="s">
        <v>18</v>
      </c>
    </row>
    <row r="21" spans="1:8" x14ac:dyDescent="0.25">
      <c r="A21" s="2">
        <v>44212</v>
      </c>
      <c r="B21" t="s">
        <v>21</v>
      </c>
      <c r="C21">
        <v>52</v>
      </c>
      <c r="D21" t="s">
        <v>22</v>
      </c>
    </row>
    <row r="22" spans="1:8" x14ac:dyDescent="0.25">
      <c r="A22" s="2">
        <v>44213</v>
      </c>
      <c r="B22" t="s">
        <v>23</v>
      </c>
      <c r="C22">
        <v>28</v>
      </c>
      <c r="D22" t="s">
        <v>24</v>
      </c>
    </row>
    <row r="23" spans="1:8" x14ac:dyDescent="0.25">
      <c r="A23" s="2">
        <v>44214</v>
      </c>
      <c r="B23" t="s">
        <v>5</v>
      </c>
      <c r="C23">
        <v>5</v>
      </c>
      <c r="D23" t="s">
        <v>6</v>
      </c>
    </row>
    <row r="24" spans="1:8" x14ac:dyDescent="0.25">
      <c r="A24" s="2">
        <v>44214</v>
      </c>
      <c r="B24" t="s">
        <v>25</v>
      </c>
      <c r="C24">
        <v>30</v>
      </c>
      <c r="D24" t="s">
        <v>26</v>
      </c>
    </row>
    <row r="25" spans="1:8" x14ac:dyDescent="0.25">
      <c r="A25" s="2">
        <v>44215</v>
      </c>
      <c r="B25" t="s">
        <v>5</v>
      </c>
      <c r="C25">
        <v>5</v>
      </c>
      <c r="D25" t="s">
        <v>6</v>
      </c>
    </row>
    <row r="26" spans="1:8" x14ac:dyDescent="0.25">
      <c r="A26" s="2">
        <v>44215</v>
      </c>
      <c r="B26" t="s">
        <v>27</v>
      </c>
      <c r="C26">
        <v>154</v>
      </c>
      <c r="D26" t="s">
        <v>28</v>
      </c>
    </row>
    <row r="27" spans="1:8" x14ac:dyDescent="0.25">
      <c r="A27" s="2">
        <v>44215</v>
      </c>
      <c r="B27" t="s">
        <v>29</v>
      </c>
      <c r="C27">
        <v>40</v>
      </c>
      <c r="D27" t="s">
        <v>30</v>
      </c>
    </row>
    <row r="28" spans="1:8" x14ac:dyDescent="0.25">
      <c r="A28" s="2">
        <v>44216</v>
      </c>
      <c r="B28" t="s">
        <v>5</v>
      </c>
      <c r="C28">
        <v>5</v>
      </c>
      <c r="D28" t="s">
        <v>6</v>
      </c>
    </row>
    <row r="29" spans="1:8" x14ac:dyDescent="0.25">
      <c r="A29" s="2">
        <v>44216</v>
      </c>
      <c r="B29" t="s">
        <v>33</v>
      </c>
      <c r="C29">
        <v>32</v>
      </c>
      <c r="D29" t="s">
        <v>18</v>
      </c>
    </row>
    <row r="30" spans="1:8" x14ac:dyDescent="0.25">
      <c r="A30" s="2">
        <v>44216</v>
      </c>
      <c r="B30" t="s">
        <v>31</v>
      </c>
      <c r="C30">
        <v>45</v>
      </c>
      <c r="D30" t="s">
        <v>32</v>
      </c>
    </row>
    <row r="31" spans="1:8" x14ac:dyDescent="0.25">
      <c r="A31" s="2">
        <v>44217</v>
      </c>
      <c r="B31" t="s">
        <v>5</v>
      </c>
      <c r="C31">
        <v>5</v>
      </c>
      <c r="D31" t="s">
        <v>6</v>
      </c>
    </row>
    <row r="32" spans="1:8" x14ac:dyDescent="0.25">
      <c r="A32" s="2">
        <v>44218</v>
      </c>
      <c r="B32" t="s">
        <v>5</v>
      </c>
      <c r="C32">
        <v>5</v>
      </c>
      <c r="D32" t="s">
        <v>6</v>
      </c>
    </row>
    <row r="33" spans="1:4" x14ac:dyDescent="0.25">
      <c r="A33" s="2">
        <v>44218</v>
      </c>
      <c r="B33" t="s">
        <v>11</v>
      </c>
      <c r="C33">
        <v>170</v>
      </c>
      <c r="D33" t="s">
        <v>12</v>
      </c>
    </row>
    <row r="34" spans="1:4" x14ac:dyDescent="0.25">
      <c r="A34" s="2">
        <v>44219</v>
      </c>
      <c r="B34" t="s">
        <v>34</v>
      </c>
      <c r="C34">
        <v>37</v>
      </c>
      <c r="D34" t="s">
        <v>22</v>
      </c>
    </row>
    <row r="35" spans="1:4" x14ac:dyDescent="0.25">
      <c r="A35" s="2">
        <v>44220</v>
      </c>
      <c r="B35" t="s">
        <v>35</v>
      </c>
      <c r="C35">
        <v>12</v>
      </c>
      <c r="D35" t="s">
        <v>22</v>
      </c>
    </row>
    <row r="36" spans="1:4" x14ac:dyDescent="0.25">
      <c r="A36" s="2">
        <v>44221</v>
      </c>
      <c r="B36" t="s">
        <v>5</v>
      </c>
      <c r="C36">
        <v>5</v>
      </c>
      <c r="D36" t="s">
        <v>6</v>
      </c>
    </row>
    <row r="37" spans="1:4" x14ac:dyDescent="0.25">
      <c r="A37" s="2">
        <v>44221</v>
      </c>
      <c r="B37" t="s">
        <v>36</v>
      </c>
      <c r="C37">
        <v>55</v>
      </c>
      <c r="D37" t="s">
        <v>37</v>
      </c>
    </row>
    <row r="38" spans="1:4" x14ac:dyDescent="0.25">
      <c r="A38" s="2">
        <v>44221</v>
      </c>
      <c r="B38" t="s">
        <v>15</v>
      </c>
      <c r="C38">
        <v>63</v>
      </c>
      <c r="D38" t="s">
        <v>16</v>
      </c>
    </row>
    <row r="39" spans="1:4" x14ac:dyDescent="0.25">
      <c r="A39" s="2">
        <v>44222</v>
      </c>
      <c r="B39" t="s">
        <v>5</v>
      </c>
      <c r="C39">
        <v>5</v>
      </c>
      <c r="D39" t="s">
        <v>6</v>
      </c>
    </row>
    <row r="40" spans="1:4" x14ac:dyDescent="0.25">
      <c r="A40" s="2">
        <v>44223</v>
      </c>
      <c r="B40" t="s">
        <v>5</v>
      </c>
      <c r="C40">
        <v>5</v>
      </c>
      <c r="D40" t="s">
        <v>6</v>
      </c>
    </row>
    <row r="41" spans="1:4" x14ac:dyDescent="0.25">
      <c r="A41" s="2">
        <v>44224</v>
      </c>
      <c r="B41" t="s">
        <v>5</v>
      </c>
      <c r="C41">
        <v>5</v>
      </c>
      <c r="D41" t="s">
        <v>6</v>
      </c>
    </row>
    <row r="42" spans="1:4" x14ac:dyDescent="0.25">
      <c r="A42" s="2">
        <v>44225</v>
      </c>
      <c r="B42" t="s">
        <v>5</v>
      </c>
      <c r="C42">
        <v>5</v>
      </c>
      <c r="D42" t="s">
        <v>6</v>
      </c>
    </row>
    <row r="43" spans="1:4" x14ac:dyDescent="0.25">
      <c r="A43" s="2">
        <v>44225</v>
      </c>
      <c r="B43" t="s">
        <v>11</v>
      </c>
      <c r="C43">
        <v>162</v>
      </c>
      <c r="D43" t="s">
        <v>12</v>
      </c>
    </row>
    <row r="44" spans="1:4" x14ac:dyDescent="0.25">
      <c r="A44" s="2">
        <v>44226</v>
      </c>
      <c r="B44" t="s">
        <v>38</v>
      </c>
      <c r="C44">
        <v>125</v>
      </c>
      <c r="D44" t="s">
        <v>20</v>
      </c>
    </row>
    <row r="45" spans="1:4" x14ac:dyDescent="0.25">
      <c r="A45" s="2">
        <v>44226</v>
      </c>
      <c r="B45" t="s">
        <v>39</v>
      </c>
      <c r="C45">
        <v>175</v>
      </c>
      <c r="D45" t="s">
        <v>18</v>
      </c>
    </row>
    <row r="46" spans="1:4" x14ac:dyDescent="0.25">
      <c r="A46" s="2">
        <v>44227</v>
      </c>
      <c r="B46" t="s">
        <v>19</v>
      </c>
      <c r="C46">
        <v>145</v>
      </c>
      <c r="D46" t="s">
        <v>20</v>
      </c>
    </row>
    <row r="47" spans="1:4" x14ac:dyDescent="0.25">
      <c r="A47" s="2">
        <v>44227</v>
      </c>
      <c r="B47" t="s">
        <v>23</v>
      </c>
      <c r="C47">
        <v>23</v>
      </c>
      <c r="D47" t="s">
        <v>24</v>
      </c>
    </row>
    <row r="48" spans="1:4" x14ac:dyDescent="0.25">
      <c r="A48" s="2">
        <v>44228</v>
      </c>
      <c r="B48" t="s">
        <v>5</v>
      </c>
      <c r="C48">
        <v>5</v>
      </c>
      <c r="D48" t="s">
        <v>6</v>
      </c>
    </row>
    <row r="49" spans="1:4" x14ac:dyDescent="0.25">
      <c r="A49" s="2">
        <v>44229</v>
      </c>
      <c r="B49" t="s">
        <v>5</v>
      </c>
      <c r="C49">
        <v>5</v>
      </c>
      <c r="D49" t="s">
        <v>6</v>
      </c>
    </row>
    <row r="50" spans="1:4" x14ac:dyDescent="0.25">
      <c r="A50" s="2">
        <v>44229</v>
      </c>
      <c r="B50" t="s">
        <v>9</v>
      </c>
      <c r="C50">
        <v>150</v>
      </c>
      <c r="D50" t="s">
        <v>10</v>
      </c>
    </row>
    <row r="51" spans="1:4" x14ac:dyDescent="0.25">
      <c r="A51" s="2">
        <v>44229</v>
      </c>
      <c r="B51" t="s">
        <v>7</v>
      </c>
      <c r="C51">
        <v>900</v>
      </c>
      <c r="D51" t="s">
        <v>8</v>
      </c>
    </row>
    <row r="52" spans="1:4" x14ac:dyDescent="0.25">
      <c r="A52" s="2">
        <v>44230</v>
      </c>
      <c r="B52" t="s">
        <v>5</v>
      </c>
      <c r="C52">
        <v>5</v>
      </c>
      <c r="D52" t="s">
        <v>6</v>
      </c>
    </row>
    <row r="53" spans="1:4" x14ac:dyDescent="0.25">
      <c r="A53" s="2">
        <v>44231</v>
      </c>
      <c r="B53" t="s">
        <v>5</v>
      </c>
      <c r="C53">
        <v>5</v>
      </c>
      <c r="D53" t="s">
        <v>6</v>
      </c>
    </row>
    <row r="54" spans="1:4" x14ac:dyDescent="0.25">
      <c r="A54" s="2">
        <v>44232</v>
      </c>
      <c r="B54" t="s">
        <v>5</v>
      </c>
      <c r="C54">
        <v>5</v>
      </c>
      <c r="D54" t="s">
        <v>6</v>
      </c>
    </row>
    <row r="55" spans="1:4" x14ac:dyDescent="0.25">
      <c r="A55" s="2">
        <v>44232</v>
      </c>
      <c r="B55" t="s">
        <v>11</v>
      </c>
      <c r="C55">
        <v>205</v>
      </c>
      <c r="D55" t="s">
        <v>12</v>
      </c>
    </row>
    <row r="56" spans="1:4" x14ac:dyDescent="0.25">
      <c r="A56" s="2">
        <v>44235</v>
      </c>
      <c r="B56" t="s">
        <v>5</v>
      </c>
      <c r="C56">
        <v>5</v>
      </c>
      <c r="D56" t="s">
        <v>6</v>
      </c>
    </row>
    <row r="57" spans="1:4" x14ac:dyDescent="0.25">
      <c r="A57" s="2">
        <v>44235</v>
      </c>
      <c r="B57" t="s">
        <v>13</v>
      </c>
      <c r="C57">
        <v>51.1</v>
      </c>
      <c r="D57" t="s">
        <v>14</v>
      </c>
    </row>
    <row r="58" spans="1:4" x14ac:dyDescent="0.25">
      <c r="A58" s="2">
        <v>44236</v>
      </c>
      <c r="B58" t="s">
        <v>5</v>
      </c>
      <c r="C58">
        <v>5</v>
      </c>
      <c r="D58" t="s">
        <v>6</v>
      </c>
    </row>
    <row r="59" spans="1:4" x14ac:dyDescent="0.25">
      <c r="A59" s="2">
        <v>44237</v>
      </c>
      <c r="B59" t="s">
        <v>5</v>
      </c>
      <c r="C59">
        <v>5</v>
      </c>
      <c r="D59" t="s">
        <v>6</v>
      </c>
    </row>
    <row r="60" spans="1:4" x14ac:dyDescent="0.25">
      <c r="A60" s="2">
        <v>44237</v>
      </c>
      <c r="B60" t="s">
        <v>15</v>
      </c>
      <c r="C60">
        <v>78</v>
      </c>
      <c r="D60" t="s">
        <v>16</v>
      </c>
    </row>
    <row r="61" spans="1:4" x14ac:dyDescent="0.25">
      <c r="A61" s="2">
        <v>44238</v>
      </c>
      <c r="B61" t="s">
        <v>5</v>
      </c>
      <c r="C61">
        <v>5</v>
      </c>
      <c r="D61" t="s">
        <v>6</v>
      </c>
    </row>
    <row r="62" spans="1:4" x14ac:dyDescent="0.25">
      <c r="A62" s="2">
        <v>44239</v>
      </c>
      <c r="B62" t="s">
        <v>5</v>
      </c>
      <c r="C62">
        <v>5</v>
      </c>
      <c r="D62" t="s">
        <v>6</v>
      </c>
    </row>
    <row r="63" spans="1:4" x14ac:dyDescent="0.25">
      <c r="A63" s="2">
        <v>44239</v>
      </c>
      <c r="B63" t="s">
        <v>11</v>
      </c>
      <c r="C63">
        <v>135.9</v>
      </c>
      <c r="D63" t="s">
        <v>12</v>
      </c>
    </row>
    <row r="64" spans="1:4" x14ac:dyDescent="0.25">
      <c r="A64" s="2">
        <v>44240</v>
      </c>
      <c r="B64" t="s">
        <v>19</v>
      </c>
      <c r="C64">
        <v>99</v>
      </c>
      <c r="D64" t="s">
        <v>20</v>
      </c>
    </row>
    <row r="65" spans="1:4" x14ac:dyDescent="0.25">
      <c r="A65" s="2">
        <v>44240</v>
      </c>
      <c r="B65" t="s">
        <v>5</v>
      </c>
      <c r="C65">
        <v>5</v>
      </c>
      <c r="D65" t="s">
        <v>6</v>
      </c>
    </row>
    <row r="66" spans="1:4" x14ac:dyDescent="0.25">
      <c r="A66" s="2">
        <v>44240</v>
      </c>
      <c r="B66" t="s">
        <v>17</v>
      </c>
      <c r="C66">
        <v>40.9</v>
      </c>
      <c r="D66" t="s">
        <v>18</v>
      </c>
    </row>
    <row r="67" spans="1:4" x14ac:dyDescent="0.25">
      <c r="A67" s="2">
        <v>44240</v>
      </c>
      <c r="B67" t="s">
        <v>21</v>
      </c>
      <c r="C67">
        <v>53</v>
      </c>
      <c r="D67" t="s">
        <v>22</v>
      </c>
    </row>
    <row r="68" spans="1:4" x14ac:dyDescent="0.25">
      <c r="A68" s="2">
        <v>44241</v>
      </c>
      <c r="B68" t="s">
        <v>23</v>
      </c>
      <c r="C68">
        <v>28.9</v>
      </c>
      <c r="D68" t="s">
        <v>24</v>
      </c>
    </row>
    <row r="69" spans="1:4" x14ac:dyDescent="0.25">
      <c r="A69" s="2">
        <v>44242</v>
      </c>
      <c r="B69" t="s">
        <v>5</v>
      </c>
      <c r="C69">
        <v>5</v>
      </c>
      <c r="D69" t="s">
        <v>6</v>
      </c>
    </row>
    <row r="70" spans="1:4" x14ac:dyDescent="0.25">
      <c r="A70" s="2">
        <v>44242</v>
      </c>
      <c r="B70" t="s">
        <v>25</v>
      </c>
      <c r="C70">
        <v>30</v>
      </c>
      <c r="D70" t="s">
        <v>26</v>
      </c>
    </row>
    <row r="71" spans="1:4" x14ac:dyDescent="0.25">
      <c r="A71" s="2">
        <v>44243</v>
      </c>
      <c r="B71" t="s">
        <v>5</v>
      </c>
      <c r="C71">
        <v>5</v>
      </c>
      <c r="D71" t="s">
        <v>6</v>
      </c>
    </row>
    <row r="72" spans="1:4" x14ac:dyDescent="0.25">
      <c r="A72" s="2">
        <v>44243</v>
      </c>
      <c r="B72" t="s">
        <v>29</v>
      </c>
      <c r="C72">
        <v>40</v>
      </c>
      <c r="D72" t="s">
        <v>30</v>
      </c>
    </row>
    <row r="73" spans="1:4" x14ac:dyDescent="0.25">
      <c r="A73" s="2">
        <v>44244</v>
      </c>
      <c r="B73" t="s">
        <v>5</v>
      </c>
      <c r="C73">
        <v>5</v>
      </c>
      <c r="D73" t="s">
        <v>6</v>
      </c>
    </row>
    <row r="74" spans="1:4" x14ac:dyDescent="0.25">
      <c r="A74" s="2">
        <v>44244</v>
      </c>
      <c r="B74" t="s">
        <v>33</v>
      </c>
      <c r="C74">
        <v>35</v>
      </c>
      <c r="D74" t="s">
        <v>18</v>
      </c>
    </row>
    <row r="75" spans="1:4" x14ac:dyDescent="0.25">
      <c r="A75" s="2">
        <v>44244</v>
      </c>
      <c r="B75" t="s">
        <v>31</v>
      </c>
      <c r="C75">
        <v>45.9</v>
      </c>
      <c r="D75" t="s">
        <v>32</v>
      </c>
    </row>
    <row r="76" spans="1:4" x14ac:dyDescent="0.25">
      <c r="A76" s="2">
        <v>44245</v>
      </c>
      <c r="B76" t="s">
        <v>5</v>
      </c>
      <c r="C76">
        <v>5</v>
      </c>
      <c r="D76" t="s">
        <v>6</v>
      </c>
    </row>
    <row r="77" spans="1:4" x14ac:dyDescent="0.25">
      <c r="A77" s="2">
        <v>44246</v>
      </c>
      <c r="B77" t="s">
        <v>5</v>
      </c>
      <c r="C77">
        <v>5</v>
      </c>
      <c r="D77" t="s">
        <v>6</v>
      </c>
    </row>
    <row r="78" spans="1:4" x14ac:dyDescent="0.25">
      <c r="A78" s="2">
        <v>44246</v>
      </c>
      <c r="B78" t="s">
        <v>11</v>
      </c>
      <c r="C78">
        <v>171</v>
      </c>
      <c r="D78" t="s">
        <v>12</v>
      </c>
    </row>
    <row r="79" spans="1:4" x14ac:dyDescent="0.25">
      <c r="A79" s="2">
        <v>44247</v>
      </c>
      <c r="B79" t="s">
        <v>34</v>
      </c>
      <c r="C79">
        <v>37.9</v>
      </c>
      <c r="D79" t="s">
        <v>22</v>
      </c>
    </row>
    <row r="80" spans="1:4" x14ac:dyDescent="0.25">
      <c r="A80" s="2">
        <v>44248</v>
      </c>
      <c r="B80" t="s">
        <v>35</v>
      </c>
      <c r="C80">
        <v>12.9</v>
      </c>
      <c r="D80" t="s">
        <v>22</v>
      </c>
    </row>
    <row r="81" spans="1:4" x14ac:dyDescent="0.25">
      <c r="A81" s="2">
        <v>44249</v>
      </c>
      <c r="B81" t="s">
        <v>5</v>
      </c>
      <c r="C81">
        <v>5</v>
      </c>
      <c r="D81" t="s">
        <v>6</v>
      </c>
    </row>
    <row r="82" spans="1:4" x14ac:dyDescent="0.25">
      <c r="A82" s="2">
        <v>44249</v>
      </c>
      <c r="B82" t="s">
        <v>36</v>
      </c>
      <c r="C82">
        <v>55</v>
      </c>
      <c r="D82" t="s">
        <v>37</v>
      </c>
    </row>
    <row r="83" spans="1:4" x14ac:dyDescent="0.25">
      <c r="A83" s="2">
        <v>44249</v>
      </c>
      <c r="B83" t="s">
        <v>15</v>
      </c>
      <c r="C83">
        <v>64.099999999999994</v>
      </c>
      <c r="D83" t="s">
        <v>16</v>
      </c>
    </row>
    <row r="84" spans="1:4" x14ac:dyDescent="0.25">
      <c r="A84" s="2">
        <v>44250</v>
      </c>
      <c r="B84" t="s">
        <v>5</v>
      </c>
      <c r="C84">
        <v>5</v>
      </c>
      <c r="D84" t="s">
        <v>6</v>
      </c>
    </row>
    <row r="85" spans="1:4" x14ac:dyDescent="0.25">
      <c r="A85" s="2">
        <v>44251</v>
      </c>
      <c r="B85" t="s">
        <v>5</v>
      </c>
      <c r="C85">
        <v>5</v>
      </c>
      <c r="D85" t="s">
        <v>6</v>
      </c>
    </row>
    <row r="86" spans="1:4" x14ac:dyDescent="0.25">
      <c r="A86" s="2">
        <v>44252</v>
      </c>
      <c r="B86" t="s">
        <v>5</v>
      </c>
      <c r="C86">
        <v>5</v>
      </c>
      <c r="D86" t="s">
        <v>6</v>
      </c>
    </row>
    <row r="87" spans="1:4" x14ac:dyDescent="0.25">
      <c r="A87" s="2">
        <v>44253</v>
      </c>
      <c r="B87" t="s">
        <v>5</v>
      </c>
      <c r="C87">
        <v>5</v>
      </c>
      <c r="D87" t="s">
        <v>6</v>
      </c>
    </row>
    <row r="88" spans="1:4" x14ac:dyDescent="0.25">
      <c r="A88" s="2">
        <v>44253</v>
      </c>
      <c r="B88" t="s">
        <v>11</v>
      </c>
      <c r="C88">
        <v>162.9</v>
      </c>
      <c r="D88" t="s">
        <v>12</v>
      </c>
    </row>
    <row r="89" spans="1:4" x14ac:dyDescent="0.25">
      <c r="A89" s="2">
        <v>44254</v>
      </c>
      <c r="B89" t="s">
        <v>38</v>
      </c>
      <c r="C89">
        <v>125.9</v>
      </c>
      <c r="D89" t="s">
        <v>20</v>
      </c>
    </row>
    <row r="90" spans="1:4" x14ac:dyDescent="0.25">
      <c r="A90" s="2">
        <v>44254</v>
      </c>
      <c r="B90" t="s">
        <v>40</v>
      </c>
      <c r="C90">
        <v>137</v>
      </c>
      <c r="D90" t="s">
        <v>20</v>
      </c>
    </row>
    <row r="91" spans="1:4" x14ac:dyDescent="0.25">
      <c r="A91" s="2">
        <v>44255</v>
      </c>
      <c r="B91" t="s">
        <v>19</v>
      </c>
      <c r="C91">
        <v>146.1</v>
      </c>
      <c r="D91" t="s">
        <v>20</v>
      </c>
    </row>
    <row r="92" spans="1:4" x14ac:dyDescent="0.25">
      <c r="A92" s="2">
        <v>44255</v>
      </c>
      <c r="B92" t="s">
        <v>23</v>
      </c>
      <c r="C92">
        <v>24.1</v>
      </c>
      <c r="D92" t="s">
        <v>24</v>
      </c>
    </row>
    <row r="93" spans="1:4" x14ac:dyDescent="0.25">
      <c r="A93" s="2">
        <v>44256</v>
      </c>
      <c r="B93" t="s">
        <v>5</v>
      </c>
      <c r="C93">
        <v>5</v>
      </c>
      <c r="D93" t="s">
        <v>6</v>
      </c>
    </row>
    <row r="94" spans="1:4" x14ac:dyDescent="0.25">
      <c r="A94" s="2">
        <v>44257</v>
      </c>
      <c r="B94" t="s">
        <v>5</v>
      </c>
      <c r="C94">
        <v>5</v>
      </c>
      <c r="D94" t="s">
        <v>6</v>
      </c>
    </row>
    <row r="95" spans="1:4" x14ac:dyDescent="0.25">
      <c r="A95" s="2">
        <v>44257</v>
      </c>
      <c r="B95" t="s">
        <v>9</v>
      </c>
      <c r="C95">
        <v>150</v>
      </c>
      <c r="D95" t="s">
        <v>10</v>
      </c>
    </row>
    <row r="96" spans="1:4" x14ac:dyDescent="0.25">
      <c r="A96" s="2">
        <v>44257</v>
      </c>
      <c r="B96" t="s">
        <v>7</v>
      </c>
      <c r="C96">
        <v>900</v>
      </c>
      <c r="D96" t="s">
        <v>8</v>
      </c>
    </row>
    <row r="97" spans="1:4" x14ac:dyDescent="0.25">
      <c r="A97" s="2">
        <v>44258</v>
      </c>
      <c r="B97" t="s">
        <v>5</v>
      </c>
      <c r="C97">
        <v>5</v>
      </c>
      <c r="D97" t="s">
        <v>6</v>
      </c>
    </row>
    <row r="98" spans="1:4" x14ac:dyDescent="0.25">
      <c r="A98" s="2">
        <v>44259</v>
      </c>
      <c r="B98" t="s">
        <v>5</v>
      </c>
      <c r="C98">
        <v>5</v>
      </c>
      <c r="D98" t="s">
        <v>6</v>
      </c>
    </row>
    <row r="99" spans="1:4" x14ac:dyDescent="0.25">
      <c r="A99" s="2">
        <v>44260</v>
      </c>
      <c r="B99" t="s">
        <v>5</v>
      </c>
      <c r="C99">
        <v>5</v>
      </c>
      <c r="D99" t="s">
        <v>6</v>
      </c>
    </row>
    <row r="100" spans="1:4" x14ac:dyDescent="0.25">
      <c r="A100" s="2">
        <v>44260</v>
      </c>
      <c r="B100" t="s">
        <v>11</v>
      </c>
      <c r="C100">
        <v>149</v>
      </c>
      <c r="D100" t="s">
        <v>12</v>
      </c>
    </row>
    <row r="101" spans="1:4" x14ac:dyDescent="0.25">
      <c r="A101" s="2">
        <v>44263</v>
      </c>
      <c r="B101" t="s">
        <v>5</v>
      </c>
      <c r="C101">
        <v>5</v>
      </c>
      <c r="D101" t="s">
        <v>6</v>
      </c>
    </row>
    <row r="102" spans="1:4" x14ac:dyDescent="0.25">
      <c r="A102" s="2">
        <v>44263</v>
      </c>
      <c r="B102" t="s">
        <v>13</v>
      </c>
      <c r="C102">
        <v>52.1</v>
      </c>
      <c r="D102" t="s">
        <v>14</v>
      </c>
    </row>
    <row r="103" spans="1:4" x14ac:dyDescent="0.25">
      <c r="A103" s="2">
        <v>44264</v>
      </c>
      <c r="B103" t="s">
        <v>5</v>
      </c>
      <c r="C103">
        <v>5</v>
      </c>
      <c r="D103" t="s">
        <v>6</v>
      </c>
    </row>
    <row r="104" spans="1:4" x14ac:dyDescent="0.25">
      <c r="A104" s="2">
        <v>44265</v>
      </c>
      <c r="B104" t="s">
        <v>5</v>
      </c>
      <c r="C104">
        <v>5</v>
      </c>
      <c r="D104" t="s">
        <v>6</v>
      </c>
    </row>
    <row r="105" spans="1:4" x14ac:dyDescent="0.25">
      <c r="A105" s="2">
        <v>44265</v>
      </c>
      <c r="B105" t="s">
        <v>15</v>
      </c>
      <c r="C105">
        <v>78.900000000000006</v>
      </c>
      <c r="D105" t="s">
        <v>16</v>
      </c>
    </row>
    <row r="106" spans="1:4" x14ac:dyDescent="0.25">
      <c r="A106" s="2">
        <v>44266</v>
      </c>
      <c r="B106" t="s">
        <v>5</v>
      </c>
      <c r="C106">
        <v>5</v>
      </c>
      <c r="D106" t="s">
        <v>6</v>
      </c>
    </row>
    <row r="107" spans="1:4" x14ac:dyDescent="0.25">
      <c r="A107" s="2">
        <v>44267</v>
      </c>
      <c r="B107" t="s">
        <v>5</v>
      </c>
      <c r="C107">
        <v>5</v>
      </c>
      <c r="D107" t="s">
        <v>6</v>
      </c>
    </row>
    <row r="108" spans="1:4" x14ac:dyDescent="0.25">
      <c r="A108" s="2">
        <v>44267</v>
      </c>
      <c r="B108" t="s">
        <v>11</v>
      </c>
      <c r="C108">
        <v>137</v>
      </c>
      <c r="D108" t="s">
        <v>12</v>
      </c>
    </row>
    <row r="109" spans="1:4" x14ac:dyDescent="0.25">
      <c r="A109" s="2">
        <v>44268</v>
      </c>
      <c r="B109" t="s">
        <v>19</v>
      </c>
      <c r="C109">
        <v>99.9</v>
      </c>
      <c r="D109" t="s">
        <v>20</v>
      </c>
    </row>
    <row r="110" spans="1:4" x14ac:dyDescent="0.25">
      <c r="A110" s="2">
        <v>44268</v>
      </c>
      <c r="B110" t="s">
        <v>5</v>
      </c>
      <c r="C110">
        <v>5</v>
      </c>
      <c r="D110" t="s">
        <v>6</v>
      </c>
    </row>
    <row r="111" spans="1:4" x14ac:dyDescent="0.25">
      <c r="A111" s="2">
        <v>44268</v>
      </c>
      <c r="B111" t="s">
        <v>17</v>
      </c>
      <c r="C111">
        <v>41.8</v>
      </c>
      <c r="D111" t="s">
        <v>18</v>
      </c>
    </row>
    <row r="112" spans="1:4" x14ac:dyDescent="0.25">
      <c r="A112" s="2">
        <v>44268</v>
      </c>
      <c r="B112" t="s">
        <v>21</v>
      </c>
      <c r="C112">
        <v>54</v>
      </c>
      <c r="D112" t="s">
        <v>22</v>
      </c>
    </row>
    <row r="113" spans="1:4" x14ac:dyDescent="0.25">
      <c r="A113" s="2">
        <v>44269</v>
      </c>
      <c r="B113" t="s">
        <v>23</v>
      </c>
      <c r="C113">
        <v>30</v>
      </c>
      <c r="D113" t="s">
        <v>24</v>
      </c>
    </row>
    <row r="114" spans="1:4" x14ac:dyDescent="0.25">
      <c r="A114" s="2">
        <v>44270</v>
      </c>
      <c r="B114" t="s">
        <v>5</v>
      </c>
      <c r="C114">
        <v>5</v>
      </c>
      <c r="D114" t="s">
        <v>6</v>
      </c>
    </row>
    <row r="115" spans="1:4" x14ac:dyDescent="0.25">
      <c r="A115" s="2">
        <v>44270</v>
      </c>
      <c r="B115" t="s">
        <v>25</v>
      </c>
      <c r="C115">
        <v>30</v>
      </c>
      <c r="D115" t="s">
        <v>26</v>
      </c>
    </row>
    <row r="116" spans="1:4" x14ac:dyDescent="0.25">
      <c r="A116" s="2">
        <v>44271</v>
      </c>
      <c r="B116" t="s">
        <v>5</v>
      </c>
      <c r="C116">
        <v>5</v>
      </c>
      <c r="D116" t="s">
        <v>6</v>
      </c>
    </row>
    <row r="117" spans="1:4" x14ac:dyDescent="0.25">
      <c r="A117" s="2">
        <v>44271</v>
      </c>
      <c r="B117" t="s">
        <v>41</v>
      </c>
      <c r="C117">
        <v>75</v>
      </c>
      <c r="D117" t="s">
        <v>42</v>
      </c>
    </row>
    <row r="118" spans="1:4" x14ac:dyDescent="0.25">
      <c r="A118" s="2">
        <v>44271</v>
      </c>
      <c r="B118" t="s">
        <v>29</v>
      </c>
      <c r="C118">
        <v>40</v>
      </c>
      <c r="D118" t="s">
        <v>30</v>
      </c>
    </row>
    <row r="119" spans="1:4" x14ac:dyDescent="0.25">
      <c r="A119" s="2">
        <v>44272</v>
      </c>
      <c r="B119" t="s">
        <v>5</v>
      </c>
      <c r="C119">
        <v>5</v>
      </c>
      <c r="D119" t="s">
        <v>6</v>
      </c>
    </row>
    <row r="120" spans="1:4" x14ac:dyDescent="0.25">
      <c r="A120" s="2">
        <v>44272</v>
      </c>
      <c r="B120" t="s">
        <v>33</v>
      </c>
      <c r="C120">
        <v>35</v>
      </c>
      <c r="D120" t="s">
        <v>18</v>
      </c>
    </row>
    <row r="121" spans="1:4" x14ac:dyDescent="0.25">
      <c r="A121" s="2">
        <v>44272</v>
      </c>
      <c r="B121" t="s">
        <v>31</v>
      </c>
      <c r="C121">
        <v>46.8</v>
      </c>
      <c r="D121" t="s">
        <v>32</v>
      </c>
    </row>
    <row r="122" spans="1:4" x14ac:dyDescent="0.25">
      <c r="A122" s="2">
        <v>44273</v>
      </c>
      <c r="B122" t="s">
        <v>5</v>
      </c>
      <c r="C122">
        <v>5</v>
      </c>
      <c r="D122" t="s">
        <v>6</v>
      </c>
    </row>
    <row r="123" spans="1:4" x14ac:dyDescent="0.25">
      <c r="A123" s="2">
        <v>44274</v>
      </c>
      <c r="B123" t="s">
        <v>5</v>
      </c>
      <c r="C123">
        <v>5</v>
      </c>
      <c r="D123" t="s">
        <v>6</v>
      </c>
    </row>
    <row r="124" spans="1:4" x14ac:dyDescent="0.25">
      <c r="A124" s="2">
        <v>44274</v>
      </c>
      <c r="B124" t="s">
        <v>11</v>
      </c>
      <c r="C124">
        <v>171.9</v>
      </c>
      <c r="D124" t="s">
        <v>12</v>
      </c>
    </row>
    <row r="125" spans="1:4" x14ac:dyDescent="0.25">
      <c r="A125" s="2">
        <v>44275</v>
      </c>
      <c r="B125" t="s">
        <v>34</v>
      </c>
      <c r="C125">
        <v>39</v>
      </c>
      <c r="D125" t="s">
        <v>22</v>
      </c>
    </row>
    <row r="126" spans="1:4" x14ac:dyDescent="0.25">
      <c r="A126" s="2">
        <v>44276</v>
      </c>
      <c r="B126" t="s">
        <v>35</v>
      </c>
      <c r="C126">
        <v>14</v>
      </c>
      <c r="D126" t="s">
        <v>22</v>
      </c>
    </row>
    <row r="127" spans="1:4" x14ac:dyDescent="0.25">
      <c r="A127" s="2">
        <v>44277</v>
      </c>
      <c r="B127" t="s">
        <v>5</v>
      </c>
      <c r="C127">
        <v>5</v>
      </c>
      <c r="D127" t="s">
        <v>6</v>
      </c>
    </row>
    <row r="128" spans="1:4" x14ac:dyDescent="0.25">
      <c r="A128" s="2">
        <v>44277</v>
      </c>
      <c r="B128" t="s">
        <v>36</v>
      </c>
      <c r="C128">
        <v>55</v>
      </c>
      <c r="D128" t="s">
        <v>37</v>
      </c>
    </row>
    <row r="129" spans="1:4" x14ac:dyDescent="0.25">
      <c r="A129" s="2">
        <v>44277</v>
      </c>
      <c r="B129" t="s">
        <v>15</v>
      </c>
      <c r="C129">
        <v>65</v>
      </c>
      <c r="D129" t="s">
        <v>16</v>
      </c>
    </row>
    <row r="130" spans="1:4" x14ac:dyDescent="0.25">
      <c r="A130" s="2">
        <v>44278</v>
      </c>
      <c r="B130" t="s">
        <v>5</v>
      </c>
      <c r="C130">
        <v>5</v>
      </c>
      <c r="D130" t="s">
        <v>6</v>
      </c>
    </row>
    <row r="131" spans="1:4" x14ac:dyDescent="0.25">
      <c r="A131" s="2">
        <v>44279</v>
      </c>
      <c r="B131" t="s">
        <v>5</v>
      </c>
      <c r="C131">
        <v>5</v>
      </c>
      <c r="D131" t="s">
        <v>6</v>
      </c>
    </row>
    <row r="132" spans="1:4" x14ac:dyDescent="0.25">
      <c r="A132" s="2">
        <v>44280</v>
      </c>
      <c r="B132" t="s">
        <v>5</v>
      </c>
      <c r="C132">
        <v>5</v>
      </c>
      <c r="D132" t="s">
        <v>6</v>
      </c>
    </row>
    <row r="133" spans="1:4" x14ac:dyDescent="0.25">
      <c r="A133" s="2">
        <v>44281</v>
      </c>
      <c r="B133" t="s">
        <v>5</v>
      </c>
      <c r="C133">
        <v>5</v>
      </c>
      <c r="D133" t="s">
        <v>6</v>
      </c>
    </row>
    <row r="134" spans="1:4" x14ac:dyDescent="0.25">
      <c r="A134" s="2">
        <v>44281</v>
      </c>
      <c r="B134" t="s">
        <v>11</v>
      </c>
      <c r="C134">
        <v>209</v>
      </c>
      <c r="D134" t="s">
        <v>12</v>
      </c>
    </row>
    <row r="135" spans="1:4" x14ac:dyDescent="0.25">
      <c r="A135" s="2">
        <v>44282</v>
      </c>
      <c r="B135" t="s">
        <v>38</v>
      </c>
      <c r="C135">
        <v>127</v>
      </c>
      <c r="D135" t="s">
        <v>20</v>
      </c>
    </row>
    <row r="136" spans="1:4" x14ac:dyDescent="0.25">
      <c r="A136" s="2">
        <v>44282</v>
      </c>
      <c r="B136" t="s">
        <v>43</v>
      </c>
      <c r="C136">
        <v>177.2</v>
      </c>
      <c r="D136" t="s">
        <v>20</v>
      </c>
    </row>
    <row r="137" spans="1:4" x14ac:dyDescent="0.25">
      <c r="A137" s="2">
        <v>44283</v>
      </c>
      <c r="B137" t="s">
        <v>19</v>
      </c>
      <c r="C137">
        <v>147.1</v>
      </c>
      <c r="D137" t="s">
        <v>20</v>
      </c>
    </row>
    <row r="138" spans="1:4" x14ac:dyDescent="0.25">
      <c r="A138" s="2">
        <v>44283</v>
      </c>
      <c r="B138" t="s">
        <v>23</v>
      </c>
      <c r="C138">
        <v>25</v>
      </c>
      <c r="D138" t="s">
        <v>24</v>
      </c>
    </row>
    <row r="139" spans="1:4" x14ac:dyDescent="0.25">
      <c r="A139" s="2">
        <v>44284</v>
      </c>
      <c r="B139" t="s">
        <v>44</v>
      </c>
      <c r="C139">
        <v>15</v>
      </c>
      <c r="D139" t="s">
        <v>22</v>
      </c>
    </row>
    <row r="140" spans="1:4" x14ac:dyDescent="0.25">
      <c r="A140" s="2">
        <v>44285</v>
      </c>
      <c r="B140" t="s">
        <v>5</v>
      </c>
      <c r="C140">
        <v>5</v>
      </c>
      <c r="D140" t="s">
        <v>6</v>
      </c>
    </row>
    <row r="141" spans="1:4" x14ac:dyDescent="0.25">
      <c r="A141" s="2">
        <v>44286</v>
      </c>
      <c r="B141" t="s">
        <v>5</v>
      </c>
      <c r="C141">
        <v>5</v>
      </c>
      <c r="D141" t="s">
        <v>6</v>
      </c>
    </row>
    <row r="142" spans="1:4" x14ac:dyDescent="0.25">
      <c r="A142" s="2">
        <v>44287</v>
      </c>
      <c r="B142" t="s">
        <v>5</v>
      </c>
      <c r="C142">
        <v>5</v>
      </c>
      <c r="D142" t="s">
        <v>6</v>
      </c>
    </row>
    <row r="143" spans="1:4" x14ac:dyDescent="0.25">
      <c r="A143" s="2">
        <v>44288</v>
      </c>
      <c r="B143" t="s">
        <v>5</v>
      </c>
      <c r="C143">
        <v>5</v>
      </c>
      <c r="D143" t="s">
        <v>6</v>
      </c>
    </row>
    <row r="144" spans="1:4" x14ac:dyDescent="0.25">
      <c r="A144" s="2">
        <v>44288</v>
      </c>
      <c r="B144" t="s">
        <v>9</v>
      </c>
      <c r="C144">
        <v>150</v>
      </c>
      <c r="D144" t="s">
        <v>10</v>
      </c>
    </row>
    <row r="145" spans="1:4" x14ac:dyDescent="0.25">
      <c r="A145" s="2">
        <v>44288</v>
      </c>
      <c r="B145" t="s">
        <v>7</v>
      </c>
      <c r="C145">
        <v>900</v>
      </c>
      <c r="D145" t="s">
        <v>8</v>
      </c>
    </row>
    <row r="146" spans="1:4" x14ac:dyDescent="0.25">
      <c r="A146" s="2">
        <v>44289</v>
      </c>
      <c r="B146" t="s">
        <v>5</v>
      </c>
      <c r="C146">
        <v>5</v>
      </c>
      <c r="D146" t="s">
        <v>6</v>
      </c>
    </row>
    <row r="147" spans="1:4" x14ac:dyDescent="0.25">
      <c r="A147" s="2">
        <v>44290</v>
      </c>
      <c r="B147" t="s">
        <v>5</v>
      </c>
      <c r="C147">
        <v>5</v>
      </c>
      <c r="D147" t="s">
        <v>6</v>
      </c>
    </row>
    <row r="148" spans="1:4" x14ac:dyDescent="0.25">
      <c r="A148" s="2">
        <v>44291</v>
      </c>
      <c r="B148" t="s">
        <v>5</v>
      </c>
      <c r="C148">
        <v>5</v>
      </c>
      <c r="D148" t="s">
        <v>6</v>
      </c>
    </row>
    <row r="149" spans="1:4" x14ac:dyDescent="0.25">
      <c r="A149" s="2">
        <v>44291</v>
      </c>
      <c r="B149" t="s">
        <v>11</v>
      </c>
      <c r="C149">
        <v>158.19999999999999</v>
      </c>
      <c r="D149" t="s">
        <v>12</v>
      </c>
    </row>
    <row r="150" spans="1:4" x14ac:dyDescent="0.25">
      <c r="A150" s="2">
        <v>44294</v>
      </c>
      <c r="B150" t="s">
        <v>5</v>
      </c>
      <c r="C150">
        <v>5</v>
      </c>
      <c r="D150" t="s">
        <v>6</v>
      </c>
    </row>
    <row r="151" spans="1:4" x14ac:dyDescent="0.25">
      <c r="A151" s="2">
        <v>44294</v>
      </c>
      <c r="B151" t="s">
        <v>13</v>
      </c>
      <c r="C151">
        <v>53.2</v>
      </c>
      <c r="D151" t="s">
        <v>14</v>
      </c>
    </row>
    <row r="152" spans="1:4" x14ac:dyDescent="0.25">
      <c r="A152" s="2">
        <v>44295</v>
      </c>
      <c r="B152" t="s">
        <v>5</v>
      </c>
      <c r="C152">
        <v>5</v>
      </c>
      <c r="D152" t="s">
        <v>6</v>
      </c>
    </row>
    <row r="153" spans="1:4" x14ac:dyDescent="0.25">
      <c r="A153" s="2">
        <v>44296</v>
      </c>
      <c r="B153" t="s">
        <v>5</v>
      </c>
      <c r="C153">
        <v>5</v>
      </c>
      <c r="D153" t="s">
        <v>6</v>
      </c>
    </row>
    <row r="154" spans="1:4" x14ac:dyDescent="0.25">
      <c r="A154" s="2">
        <v>44296</v>
      </c>
      <c r="B154" t="s">
        <v>15</v>
      </c>
      <c r="C154">
        <v>79.900000000000006</v>
      </c>
      <c r="D154" t="s">
        <v>16</v>
      </c>
    </row>
    <row r="155" spans="1:4" x14ac:dyDescent="0.25">
      <c r="A155" s="2">
        <v>44297</v>
      </c>
      <c r="B155" t="s">
        <v>5</v>
      </c>
      <c r="C155">
        <v>5</v>
      </c>
      <c r="D155" t="s">
        <v>6</v>
      </c>
    </row>
    <row r="156" spans="1:4" x14ac:dyDescent="0.25">
      <c r="A156" s="2">
        <v>44298</v>
      </c>
      <c r="B156" t="s">
        <v>5</v>
      </c>
      <c r="C156">
        <v>5</v>
      </c>
      <c r="D156" t="s">
        <v>6</v>
      </c>
    </row>
    <row r="157" spans="1:4" x14ac:dyDescent="0.25">
      <c r="A157" s="2">
        <v>44298</v>
      </c>
      <c r="B157" t="s">
        <v>11</v>
      </c>
      <c r="C157">
        <v>98</v>
      </c>
      <c r="D157" t="s">
        <v>12</v>
      </c>
    </row>
    <row r="158" spans="1:4" x14ac:dyDescent="0.25">
      <c r="A158" s="2">
        <v>44299</v>
      </c>
      <c r="B158" t="s">
        <v>19</v>
      </c>
      <c r="C158">
        <v>100.9</v>
      </c>
      <c r="D158" t="s">
        <v>20</v>
      </c>
    </row>
    <row r="159" spans="1:4" x14ac:dyDescent="0.25">
      <c r="A159" s="2">
        <v>44299</v>
      </c>
      <c r="B159" t="s">
        <v>5</v>
      </c>
      <c r="C159">
        <v>5</v>
      </c>
      <c r="D159" t="s">
        <v>6</v>
      </c>
    </row>
    <row r="160" spans="1:4" x14ac:dyDescent="0.25">
      <c r="A160" s="2">
        <v>44299</v>
      </c>
      <c r="B160" t="s">
        <v>17</v>
      </c>
      <c r="C160">
        <v>42.8</v>
      </c>
      <c r="D160" t="s">
        <v>18</v>
      </c>
    </row>
    <row r="161" spans="1:4" x14ac:dyDescent="0.25">
      <c r="A161" s="2">
        <v>44299</v>
      </c>
      <c r="B161" t="s">
        <v>21</v>
      </c>
      <c r="C161">
        <v>54.9</v>
      </c>
      <c r="D161" t="s">
        <v>22</v>
      </c>
    </row>
    <row r="162" spans="1:4" x14ac:dyDescent="0.25">
      <c r="A162" s="2">
        <v>44300</v>
      </c>
      <c r="B162" t="s">
        <v>23</v>
      </c>
      <c r="C162">
        <v>31</v>
      </c>
      <c r="D162" t="s">
        <v>24</v>
      </c>
    </row>
    <row r="163" spans="1:4" x14ac:dyDescent="0.25">
      <c r="A163" s="2">
        <v>44301</v>
      </c>
      <c r="B163" t="s">
        <v>5</v>
      </c>
      <c r="C163">
        <v>5</v>
      </c>
      <c r="D163" t="s">
        <v>6</v>
      </c>
    </row>
    <row r="164" spans="1:4" x14ac:dyDescent="0.25">
      <c r="A164" s="2">
        <v>44301</v>
      </c>
      <c r="B164" t="s">
        <v>25</v>
      </c>
      <c r="C164">
        <v>30</v>
      </c>
      <c r="D164" t="s">
        <v>26</v>
      </c>
    </row>
    <row r="165" spans="1:4" x14ac:dyDescent="0.25">
      <c r="A165" s="2">
        <v>44302</v>
      </c>
      <c r="B165" t="s">
        <v>5</v>
      </c>
      <c r="C165">
        <v>5</v>
      </c>
      <c r="D165" t="s">
        <v>6</v>
      </c>
    </row>
    <row r="166" spans="1:4" x14ac:dyDescent="0.25">
      <c r="A166" s="2">
        <v>44302</v>
      </c>
      <c r="B166" t="s">
        <v>29</v>
      </c>
      <c r="C166">
        <v>40</v>
      </c>
      <c r="D166" t="s">
        <v>30</v>
      </c>
    </row>
    <row r="167" spans="1:4" x14ac:dyDescent="0.25">
      <c r="A167" s="2">
        <v>44303</v>
      </c>
      <c r="B167" t="s">
        <v>5</v>
      </c>
      <c r="C167">
        <v>5</v>
      </c>
      <c r="D167" t="s">
        <v>6</v>
      </c>
    </row>
    <row r="168" spans="1:4" x14ac:dyDescent="0.25">
      <c r="A168" s="2">
        <v>44303</v>
      </c>
      <c r="B168" t="s">
        <v>33</v>
      </c>
      <c r="C168">
        <v>35</v>
      </c>
      <c r="D168" t="s">
        <v>18</v>
      </c>
    </row>
    <row r="169" spans="1:4" x14ac:dyDescent="0.25">
      <c r="A169" s="2">
        <v>44303</v>
      </c>
      <c r="B169" t="s">
        <v>31</v>
      </c>
      <c r="C169">
        <v>47.9</v>
      </c>
      <c r="D169" t="s">
        <v>32</v>
      </c>
    </row>
    <row r="170" spans="1:4" x14ac:dyDescent="0.25">
      <c r="A170" s="2">
        <v>44304</v>
      </c>
      <c r="B170" t="s">
        <v>5</v>
      </c>
      <c r="C170">
        <v>5</v>
      </c>
      <c r="D170" t="s">
        <v>6</v>
      </c>
    </row>
    <row r="171" spans="1:4" x14ac:dyDescent="0.25">
      <c r="A171" s="2">
        <v>44305</v>
      </c>
      <c r="B171" t="s">
        <v>5</v>
      </c>
      <c r="C171">
        <v>5</v>
      </c>
      <c r="D171" t="s">
        <v>6</v>
      </c>
    </row>
    <row r="172" spans="1:4" x14ac:dyDescent="0.25">
      <c r="A172" s="2">
        <v>44305</v>
      </c>
      <c r="B172" t="s">
        <v>11</v>
      </c>
      <c r="C172">
        <v>173</v>
      </c>
      <c r="D172" t="s">
        <v>12</v>
      </c>
    </row>
    <row r="173" spans="1:4" x14ac:dyDescent="0.25">
      <c r="A173" s="2">
        <v>44306</v>
      </c>
      <c r="B173" t="s">
        <v>34</v>
      </c>
      <c r="C173">
        <v>40.1</v>
      </c>
      <c r="D173" t="s">
        <v>22</v>
      </c>
    </row>
    <row r="174" spans="1:4" x14ac:dyDescent="0.25">
      <c r="A174" s="2">
        <v>44307</v>
      </c>
      <c r="B174" t="s">
        <v>35</v>
      </c>
      <c r="C174">
        <v>15.1</v>
      </c>
      <c r="D174" t="s">
        <v>22</v>
      </c>
    </row>
    <row r="175" spans="1:4" x14ac:dyDescent="0.25">
      <c r="A175" s="2">
        <v>44308</v>
      </c>
      <c r="B175" t="s">
        <v>5</v>
      </c>
      <c r="C175">
        <v>5</v>
      </c>
      <c r="D175" t="s">
        <v>6</v>
      </c>
    </row>
    <row r="176" spans="1:4" x14ac:dyDescent="0.25">
      <c r="A176" s="2">
        <v>44308</v>
      </c>
      <c r="B176" t="s">
        <v>36</v>
      </c>
      <c r="C176">
        <v>55</v>
      </c>
      <c r="D176" t="s">
        <v>37</v>
      </c>
    </row>
    <row r="177" spans="1:4" x14ac:dyDescent="0.25">
      <c r="A177" s="2">
        <v>44308</v>
      </c>
      <c r="B177" t="s">
        <v>15</v>
      </c>
      <c r="C177">
        <v>66</v>
      </c>
      <c r="D177" t="s">
        <v>16</v>
      </c>
    </row>
    <row r="178" spans="1:4" x14ac:dyDescent="0.25">
      <c r="A178" s="2">
        <v>44309</v>
      </c>
      <c r="B178" t="s">
        <v>5</v>
      </c>
      <c r="C178">
        <v>5</v>
      </c>
      <c r="D178" t="s">
        <v>6</v>
      </c>
    </row>
    <row r="179" spans="1:4" x14ac:dyDescent="0.25">
      <c r="A179" s="2">
        <v>44310</v>
      </c>
      <c r="B179" t="s">
        <v>5</v>
      </c>
      <c r="C179">
        <v>5</v>
      </c>
      <c r="D179" t="s">
        <v>6</v>
      </c>
    </row>
    <row r="180" spans="1:4" x14ac:dyDescent="0.25">
      <c r="A180" s="2">
        <v>44311</v>
      </c>
      <c r="B180" t="s">
        <v>5</v>
      </c>
      <c r="C180">
        <v>5</v>
      </c>
      <c r="D180" t="s">
        <v>6</v>
      </c>
    </row>
    <row r="181" spans="1:4" x14ac:dyDescent="0.25">
      <c r="A181" s="2">
        <v>44312</v>
      </c>
      <c r="B181" t="s">
        <v>5</v>
      </c>
      <c r="C181">
        <v>5</v>
      </c>
      <c r="D181" t="s">
        <v>6</v>
      </c>
    </row>
    <row r="182" spans="1:4" x14ac:dyDescent="0.25">
      <c r="A182" s="2">
        <v>44312</v>
      </c>
      <c r="B182" t="s">
        <v>11</v>
      </c>
      <c r="C182">
        <v>164.9</v>
      </c>
      <c r="D182" t="s">
        <v>12</v>
      </c>
    </row>
    <row r="183" spans="1:4" x14ac:dyDescent="0.25">
      <c r="A183" s="2">
        <v>44313</v>
      </c>
      <c r="B183" t="s">
        <v>38</v>
      </c>
      <c r="C183">
        <v>127.9</v>
      </c>
      <c r="D183" t="s">
        <v>20</v>
      </c>
    </row>
    <row r="184" spans="1:4" x14ac:dyDescent="0.25">
      <c r="A184" s="2">
        <v>44313</v>
      </c>
      <c r="B184" t="s">
        <v>45</v>
      </c>
      <c r="C184">
        <v>300</v>
      </c>
      <c r="D184" t="s">
        <v>18</v>
      </c>
    </row>
    <row r="185" spans="1:4" x14ac:dyDescent="0.25">
      <c r="A185" s="2">
        <v>44314</v>
      </c>
      <c r="B185" t="s">
        <v>19</v>
      </c>
      <c r="C185">
        <v>148.1</v>
      </c>
      <c r="D185" t="s">
        <v>20</v>
      </c>
    </row>
    <row r="186" spans="1:4" x14ac:dyDescent="0.25">
      <c r="A186" s="2">
        <v>44314</v>
      </c>
      <c r="B186" t="s">
        <v>23</v>
      </c>
      <c r="C186">
        <v>26.1</v>
      </c>
      <c r="D186" t="s">
        <v>24</v>
      </c>
    </row>
    <row r="187" spans="1:4" x14ac:dyDescent="0.25">
      <c r="A187" s="2">
        <v>44315</v>
      </c>
      <c r="B187" t="s">
        <v>5</v>
      </c>
      <c r="C187">
        <v>5</v>
      </c>
      <c r="D187" t="s">
        <v>6</v>
      </c>
    </row>
    <row r="188" spans="1:4" x14ac:dyDescent="0.25">
      <c r="A188" s="2">
        <v>44315</v>
      </c>
      <c r="B188" t="s">
        <v>44</v>
      </c>
      <c r="C188">
        <v>15</v>
      </c>
      <c r="D188" t="s">
        <v>22</v>
      </c>
    </row>
    <row r="189" spans="1:4" x14ac:dyDescent="0.25">
      <c r="A189" s="2">
        <v>44316</v>
      </c>
      <c r="B189" t="s">
        <v>5</v>
      </c>
      <c r="C189">
        <v>5</v>
      </c>
      <c r="D189" t="s">
        <v>6</v>
      </c>
    </row>
    <row r="190" spans="1:4" x14ac:dyDescent="0.25">
      <c r="A190" s="2">
        <v>44318</v>
      </c>
      <c r="B190" t="s">
        <v>5</v>
      </c>
      <c r="C190">
        <v>5</v>
      </c>
      <c r="D190" t="s">
        <v>6</v>
      </c>
    </row>
    <row r="191" spans="1:4" x14ac:dyDescent="0.25">
      <c r="A191" s="2">
        <v>44319</v>
      </c>
      <c r="B191" t="s">
        <v>5</v>
      </c>
      <c r="C191">
        <v>5</v>
      </c>
      <c r="D191" t="s">
        <v>6</v>
      </c>
    </row>
    <row r="192" spans="1:4" x14ac:dyDescent="0.25">
      <c r="A192" s="2">
        <v>44319</v>
      </c>
      <c r="B192" t="s">
        <v>9</v>
      </c>
      <c r="C192">
        <v>150</v>
      </c>
      <c r="D192" t="s">
        <v>10</v>
      </c>
    </row>
    <row r="193" spans="1:4" x14ac:dyDescent="0.25">
      <c r="A193" s="2">
        <v>44319</v>
      </c>
      <c r="B193" t="s">
        <v>7</v>
      </c>
      <c r="C193">
        <v>900</v>
      </c>
      <c r="D193" t="s">
        <v>8</v>
      </c>
    </row>
    <row r="194" spans="1:4" x14ac:dyDescent="0.25">
      <c r="A194" s="2">
        <v>44320</v>
      </c>
      <c r="B194" t="s">
        <v>5</v>
      </c>
      <c r="C194">
        <v>5</v>
      </c>
      <c r="D194" t="s">
        <v>6</v>
      </c>
    </row>
    <row r="195" spans="1:4" x14ac:dyDescent="0.25">
      <c r="A195" s="2">
        <v>44321</v>
      </c>
      <c r="B195" t="s">
        <v>5</v>
      </c>
      <c r="C195">
        <v>5</v>
      </c>
      <c r="D195" t="s">
        <v>6</v>
      </c>
    </row>
    <row r="196" spans="1:4" x14ac:dyDescent="0.25">
      <c r="A196" s="2">
        <v>44322</v>
      </c>
      <c r="B196" t="s">
        <v>5</v>
      </c>
      <c r="C196">
        <v>5</v>
      </c>
      <c r="D196" t="s">
        <v>6</v>
      </c>
    </row>
    <row r="197" spans="1:4" x14ac:dyDescent="0.25">
      <c r="A197" s="2">
        <v>44322</v>
      </c>
      <c r="B197" t="s">
        <v>11</v>
      </c>
      <c r="C197">
        <v>170</v>
      </c>
      <c r="D197" t="s">
        <v>12</v>
      </c>
    </row>
    <row r="198" spans="1:4" x14ac:dyDescent="0.25">
      <c r="A198" s="2">
        <v>44325</v>
      </c>
      <c r="B198" t="s">
        <v>5</v>
      </c>
      <c r="C198">
        <v>5</v>
      </c>
      <c r="D198" t="s">
        <v>6</v>
      </c>
    </row>
    <row r="199" spans="1:4" x14ac:dyDescent="0.25">
      <c r="A199" s="2">
        <v>44325</v>
      </c>
      <c r="B199" t="s">
        <v>13</v>
      </c>
      <c r="C199">
        <v>54.1</v>
      </c>
      <c r="D199" t="s">
        <v>14</v>
      </c>
    </row>
    <row r="200" spans="1:4" x14ac:dyDescent="0.25">
      <c r="A200" s="2">
        <v>44326</v>
      </c>
      <c r="B200" t="s">
        <v>5</v>
      </c>
      <c r="C200">
        <v>5</v>
      </c>
      <c r="D200" t="s">
        <v>6</v>
      </c>
    </row>
    <row r="201" spans="1:4" x14ac:dyDescent="0.25">
      <c r="A201" s="2">
        <v>44327</v>
      </c>
      <c r="B201" t="s">
        <v>5</v>
      </c>
      <c r="C201">
        <v>5</v>
      </c>
      <c r="D201" t="s">
        <v>6</v>
      </c>
    </row>
    <row r="202" spans="1:4" x14ac:dyDescent="0.25">
      <c r="A202" s="2">
        <v>44327</v>
      </c>
      <c r="B202" t="s">
        <v>15</v>
      </c>
      <c r="C202">
        <v>81</v>
      </c>
      <c r="D202" t="s">
        <v>16</v>
      </c>
    </row>
    <row r="203" spans="1:4" x14ac:dyDescent="0.25">
      <c r="A203" s="2">
        <v>44328</v>
      </c>
      <c r="B203" t="s">
        <v>5</v>
      </c>
      <c r="C203">
        <v>5</v>
      </c>
      <c r="D203" t="s">
        <v>6</v>
      </c>
    </row>
    <row r="204" spans="1:4" x14ac:dyDescent="0.25">
      <c r="A204" s="2">
        <v>44329</v>
      </c>
      <c r="B204" t="s">
        <v>5</v>
      </c>
      <c r="C204">
        <v>5</v>
      </c>
      <c r="D204" t="s">
        <v>6</v>
      </c>
    </row>
    <row r="205" spans="1:4" x14ac:dyDescent="0.25">
      <c r="A205" s="2">
        <v>44329</v>
      </c>
      <c r="B205" t="s">
        <v>11</v>
      </c>
      <c r="C205">
        <v>139.1</v>
      </c>
      <c r="D205" t="s">
        <v>12</v>
      </c>
    </row>
    <row r="206" spans="1:4" x14ac:dyDescent="0.25">
      <c r="A206" s="2">
        <v>44330</v>
      </c>
      <c r="B206" t="s">
        <v>19</v>
      </c>
      <c r="C206">
        <v>101.80000000000001</v>
      </c>
      <c r="D206" t="s">
        <v>20</v>
      </c>
    </row>
    <row r="207" spans="1:4" x14ac:dyDescent="0.25">
      <c r="A207" s="2">
        <v>44330</v>
      </c>
      <c r="B207" t="s">
        <v>5</v>
      </c>
      <c r="C207">
        <v>5</v>
      </c>
      <c r="D207" t="s">
        <v>6</v>
      </c>
    </row>
    <row r="208" spans="1:4" x14ac:dyDescent="0.25">
      <c r="A208" s="2">
        <v>44330</v>
      </c>
      <c r="B208" t="s">
        <v>17</v>
      </c>
      <c r="C208">
        <v>43.9</v>
      </c>
      <c r="D208" t="s">
        <v>18</v>
      </c>
    </row>
    <row r="209" spans="1:4" x14ac:dyDescent="0.25">
      <c r="A209" s="2">
        <v>44330</v>
      </c>
      <c r="B209" t="s">
        <v>21</v>
      </c>
      <c r="C209">
        <v>55.9</v>
      </c>
      <c r="D209" t="s">
        <v>22</v>
      </c>
    </row>
    <row r="210" spans="1:4" x14ac:dyDescent="0.25">
      <c r="A210" s="2">
        <v>44331</v>
      </c>
      <c r="B210" t="s">
        <v>23</v>
      </c>
      <c r="C210">
        <v>32</v>
      </c>
      <c r="D210" t="s">
        <v>24</v>
      </c>
    </row>
    <row r="211" spans="1:4" x14ac:dyDescent="0.25">
      <c r="A211" s="2">
        <v>44332</v>
      </c>
      <c r="B211" t="s">
        <v>5</v>
      </c>
      <c r="C211">
        <v>5</v>
      </c>
      <c r="D211" t="s">
        <v>6</v>
      </c>
    </row>
    <row r="212" spans="1:4" x14ac:dyDescent="0.25">
      <c r="A212" s="2">
        <v>44332</v>
      </c>
      <c r="B212" t="s">
        <v>25</v>
      </c>
      <c r="C212">
        <v>30</v>
      </c>
      <c r="D212" t="s">
        <v>26</v>
      </c>
    </row>
    <row r="213" spans="1:4" x14ac:dyDescent="0.25">
      <c r="A213" s="2">
        <v>44333</v>
      </c>
      <c r="B213" t="s">
        <v>5</v>
      </c>
      <c r="C213">
        <v>5</v>
      </c>
      <c r="D213" t="s">
        <v>6</v>
      </c>
    </row>
    <row r="214" spans="1:4" x14ac:dyDescent="0.25">
      <c r="A214" s="2">
        <v>44333</v>
      </c>
      <c r="B214" t="s">
        <v>41</v>
      </c>
      <c r="C214">
        <v>75</v>
      </c>
      <c r="D214" t="s">
        <v>42</v>
      </c>
    </row>
    <row r="215" spans="1:4" x14ac:dyDescent="0.25">
      <c r="A215" s="2">
        <v>44333</v>
      </c>
      <c r="B215" t="s">
        <v>29</v>
      </c>
      <c r="C215">
        <v>40</v>
      </c>
      <c r="D215" t="s">
        <v>30</v>
      </c>
    </row>
    <row r="216" spans="1:4" x14ac:dyDescent="0.25">
      <c r="A216" s="2">
        <v>44334</v>
      </c>
      <c r="B216" t="s">
        <v>5</v>
      </c>
      <c r="C216">
        <v>5</v>
      </c>
      <c r="D216" t="s">
        <v>6</v>
      </c>
    </row>
    <row r="217" spans="1:4" x14ac:dyDescent="0.25">
      <c r="A217" s="2">
        <v>44334</v>
      </c>
      <c r="B217" t="s">
        <v>33</v>
      </c>
      <c r="C217">
        <v>35</v>
      </c>
      <c r="D217" t="s">
        <v>18</v>
      </c>
    </row>
    <row r="218" spans="1:4" x14ac:dyDescent="0.25">
      <c r="A218" s="2">
        <v>44334</v>
      </c>
      <c r="B218" t="s">
        <v>31</v>
      </c>
      <c r="C218">
        <v>49</v>
      </c>
      <c r="D218" t="s">
        <v>32</v>
      </c>
    </row>
    <row r="219" spans="1:4" x14ac:dyDescent="0.25">
      <c r="A219" s="2">
        <v>44335</v>
      </c>
      <c r="B219" t="s">
        <v>5</v>
      </c>
      <c r="C219">
        <v>5</v>
      </c>
      <c r="D219" t="s">
        <v>6</v>
      </c>
    </row>
    <row r="220" spans="1:4" x14ac:dyDescent="0.25">
      <c r="A220" s="2">
        <v>44336</v>
      </c>
      <c r="B220" t="s">
        <v>5</v>
      </c>
      <c r="C220">
        <v>5</v>
      </c>
      <c r="D220" t="s">
        <v>6</v>
      </c>
    </row>
    <row r="221" spans="1:4" x14ac:dyDescent="0.25">
      <c r="A221" s="2">
        <v>44336</v>
      </c>
      <c r="B221" t="s">
        <v>11</v>
      </c>
      <c r="C221">
        <v>174</v>
      </c>
      <c r="D221" t="s">
        <v>12</v>
      </c>
    </row>
    <row r="222" spans="1:4" x14ac:dyDescent="0.25">
      <c r="A222" s="2">
        <v>44337</v>
      </c>
      <c r="B222" t="s">
        <v>34</v>
      </c>
      <c r="C222">
        <v>41.1</v>
      </c>
      <c r="D222" t="s">
        <v>22</v>
      </c>
    </row>
    <row r="223" spans="1:4" x14ac:dyDescent="0.25">
      <c r="A223" s="2">
        <v>44338</v>
      </c>
      <c r="B223" t="s">
        <v>35</v>
      </c>
      <c r="C223">
        <v>16.2</v>
      </c>
      <c r="D223" t="s">
        <v>22</v>
      </c>
    </row>
    <row r="224" spans="1:4" x14ac:dyDescent="0.25">
      <c r="A224" s="2">
        <v>44339</v>
      </c>
      <c r="B224" t="s">
        <v>5</v>
      </c>
      <c r="C224">
        <v>5</v>
      </c>
      <c r="D224" t="s">
        <v>6</v>
      </c>
    </row>
    <row r="225" spans="1:4" x14ac:dyDescent="0.25">
      <c r="A225" s="2">
        <v>44339</v>
      </c>
      <c r="B225" t="s">
        <v>36</v>
      </c>
      <c r="C225">
        <v>55</v>
      </c>
      <c r="D225" t="s">
        <v>37</v>
      </c>
    </row>
    <row r="226" spans="1:4" x14ac:dyDescent="0.25">
      <c r="A226" s="2">
        <v>44339</v>
      </c>
      <c r="B226" t="s">
        <v>15</v>
      </c>
      <c r="C226">
        <v>67</v>
      </c>
      <c r="D226" t="s">
        <v>16</v>
      </c>
    </row>
    <row r="227" spans="1:4" x14ac:dyDescent="0.25">
      <c r="A227" s="2">
        <v>44340</v>
      </c>
      <c r="B227" t="s">
        <v>5</v>
      </c>
      <c r="C227">
        <v>5</v>
      </c>
      <c r="D227" t="s">
        <v>6</v>
      </c>
    </row>
    <row r="228" spans="1:4" x14ac:dyDescent="0.25">
      <c r="A228" s="2">
        <v>44341</v>
      </c>
      <c r="B228" t="s">
        <v>5</v>
      </c>
      <c r="C228">
        <v>5</v>
      </c>
      <c r="D228" t="s">
        <v>6</v>
      </c>
    </row>
    <row r="229" spans="1:4" x14ac:dyDescent="0.25">
      <c r="A229" s="2">
        <v>44342</v>
      </c>
      <c r="B229" t="s">
        <v>5</v>
      </c>
      <c r="C229">
        <v>5</v>
      </c>
      <c r="D229" t="s">
        <v>6</v>
      </c>
    </row>
    <row r="230" spans="1:4" x14ac:dyDescent="0.25">
      <c r="A230" s="2">
        <v>44343</v>
      </c>
      <c r="B230" t="s">
        <v>5</v>
      </c>
      <c r="C230">
        <v>5</v>
      </c>
      <c r="D230" t="s">
        <v>6</v>
      </c>
    </row>
    <row r="231" spans="1:4" x14ac:dyDescent="0.25">
      <c r="A231" s="2">
        <v>44343</v>
      </c>
      <c r="B231" t="s">
        <v>11</v>
      </c>
      <c r="C231">
        <v>165.8</v>
      </c>
      <c r="D231" t="s">
        <v>12</v>
      </c>
    </row>
    <row r="232" spans="1:4" x14ac:dyDescent="0.25">
      <c r="A232" s="2">
        <v>44344</v>
      </c>
      <c r="B232" t="s">
        <v>38</v>
      </c>
      <c r="C232">
        <v>128.80000000000001</v>
      </c>
      <c r="D232" t="s">
        <v>20</v>
      </c>
    </row>
    <row r="233" spans="1:4" x14ac:dyDescent="0.25">
      <c r="A233" s="2">
        <v>44344</v>
      </c>
      <c r="B233" t="s">
        <v>46</v>
      </c>
      <c r="C233">
        <v>235</v>
      </c>
      <c r="D233" t="s">
        <v>47</v>
      </c>
    </row>
    <row r="234" spans="1:4" x14ac:dyDescent="0.25">
      <c r="A234" s="2">
        <v>44345</v>
      </c>
      <c r="B234" t="s">
        <v>19</v>
      </c>
      <c r="C234">
        <v>149.19999999999999</v>
      </c>
      <c r="D234" t="s">
        <v>20</v>
      </c>
    </row>
    <row r="235" spans="1:4" x14ac:dyDescent="0.25">
      <c r="A235" s="2">
        <v>44345</v>
      </c>
      <c r="B235" t="s">
        <v>23</v>
      </c>
      <c r="C235">
        <v>27.200000000000003</v>
      </c>
      <c r="D235" t="s">
        <v>24</v>
      </c>
    </row>
    <row r="236" spans="1:4" x14ac:dyDescent="0.25">
      <c r="A236" s="2">
        <v>44346</v>
      </c>
      <c r="B236" t="s">
        <v>5</v>
      </c>
      <c r="C236">
        <v>5</v>
      </c>
      <c r="D236" t="s">
        <v>6</v>
      </c>
    </row>
    <row r="237" spans="1:4" x14ac:dyDescent="0.25">
      <c r="A237" s="2">
        <v>44347</v>
      </c>
      <c r="B237" t="s">
        <v>5</v>
      </c>
      <c r="C237">
        <v>5</v>
      </c>
      <c r="D237" t="s">
        <v>6</v>
      </c>
    </row>
    <row r="238" spans="1:4" x14ac:dyDescent="0.25">
      <c r="A238" s="2">
        <v>44347</v>
      </c>
      <c r="B238" t="s">
        <v>44</v>
      </c>
      <c r="C238">
        <v>15</v>
      </c>
      <c r="D238" t="s">
        <v>22</v>
      </c>
    </row>
    <row r="239" spans="1:4" x14ac:dyDescent="0.25">
      <c r="A239" s="2">
        <v>44350</v>
      </c>
      <c r="B239" t="s">
        <v>5</v>
      </c>
      <c r="C239">
        <v>5</v>
      </c>
      <c r="D239" t="s">
        <v>6</v>
      </c>
    </row>
    <row r="240" spans="1:4" x14ac:dyDescent="0.25">
      <c r="A240" s="2">
        <v>44350</v>
      </c>
      <c r="B240" t="s">
        <v>5</v>
      </c>
      <c r="C240">
        <v>5</v>
      </c>
      <c r="D240" t="s">
        <v>6</v>
      </c>
    </row>
    <row r="241" spans="1:4" x14ac:dyDescent="0.25">
      <c r="A241" s="2">
        <v>44350</v>
      </c>
      <c r="B241" t="s">
        <v>9</v>
      </c>
      <c r="C241">
        <v>150</v>
      </c>
      <c r="D241" t="s">
        <v>10</v>
      </c>
    </row>
    <row r="242" spans="1:4" x14ac:dyDescent="0.25">
      <c r="A242" s="2">
        <v>44350</v>
      </c>
      <c r="B242" t="s">
        <v>7</v>
      </c>
      <c r="C242">
        <v>900</v>
      </c>
      <c r="D242" t="s">
        <v>8</v>
      </c>
    </row>
    <row r="243" spans="1:4" x14ac:dyDescent="0.25">
      <c r="A243" s="2">
        <v>44351</v>
      </c>
      <c r="B243" t="s">
        <v>5</v>
      </c>
      <c r="C243">
        <v>5</v>
      </c>
      <c r="D243" t="s">
        <v>6</v>
      </c>
    </row>
    <row r="244" spans="1:4" x14ac:dyDescent="0.25">
      <c r="A244" s="2">
        <v>44352</v>
      </c>
      <c r="B244" t="s">
        <v>5</v>
      </c>
      <c r="C244">
        <v>5</v>
      </c>
      <c r="D244" t="s">
        <v>6</v>
      </c>
    </row>
    <row r="245" spans="1:4" x14ac:dyDescent="0.25">
      <c r="A245" s="2">
        <v>44353</v>
      </c>
      <c r="B245" t="s">
        <v>5</v>
      </c>
      <c r="C245">
        <v>5</v>
      </c>
      <c r="D245" t="s">
        <v>6</v>
      </c>
    </row>
    <row r="246" spans="1:4" x14ac:dyDescent="0.25">
      <c r="A246" s="2">
        <v>44353</v>
      </c>
      <c r="B246" t="s">
        <v>11</v>
      </c>
      <c r="C246">
        <v>119</v>
      </c>
      <c r="D246" t="s">
        <v>12</v>
      </c>
    </row>
    <row r="247" spans="1:4" x14ac:dyDescent="0.25">
      <c r="A247" s="2">
        <v>44356</v>
      </c>
      <c r="B247" t="s">
        <v>5</v>
      </c>
      <c r="C247">
        <v>5</v>
      </c>
      <c r="D247" t="s">
        <v>6</v>
      </c>
    </row>
    <row r="248" spans="1:4" x14ac:dyDescent="0.25">
      <c r="A248" s="2">
        <v>44356</v>
      </c>
      <c r="B248" t="s">
        <v>13</v>
      </c>
      <c r="C248">
        <v>55</v>
      </c>
      <c r="D248" t="s">
        <v>14</v>
      </c>
    </row>
    <row r="249" spans="1:4" x14ac:dyDescent="0.25">
      <c r="A249" s="2">
        <v>44357</v>
      </c>
      <c r="B249" t="s">
        <v>5</v>
      </c>
      <c r="C249">
        <v>5</v>
      </c>
      <c r="D249" t="s">
        <v>6</v>
      </c>
    </row>
    <row r="250" spans="1:4" x14ac:dyDescent="0.25">
      <c r="A250" s="2">
        <v>44358</v>
      </c>
      <c r="B250" t="s">
        <v>5</v>
      </c>
      <c r="C250">
        <v>5</v>
      </c>
      <c r="D250" t="s">
        <v>6</v>
      </c>
    </row>
    <row r="251" spans="1:4" x14ac:dyDescent="0.25">
      <c r="A251" s="2">
        <v>44358</v>
      </c>
      <c r="B251" t="s">
        <v>15</v>
      </c>
      <c r="C251">
        <v>82.1</v>
      </c>
      <c r="D251" t="s">
        <v>16</v>
      </c>
    </row>
    <row r="252" spans="1:4" x14ac:dyDescent="0.25">
      <c r="A252" s="2">
        <v>44359</v>
      </c>
      <c r="B252" t="s">
        <v>5</v>
      </c>
      <c r="C252">
        <v>5</v>
      </c>
      <c r="D252" t="s">
        <v>6</v>
      </c>
    </row>
    <row r="253" spans="1:4" x14ac:dyDescent="0.25">
      <c r="A253" s="2">
        <v>44360</v>
      </c>
      <c r="B253" t="s">
        <v>5</v>
      </c>
      <c r="C253">
        <v>5</v>
      </c>
      <c r="D253" t="s">
        <v>6</v>
      </c>
    </row>
    <row r="254" spans="1:4" x14ac:dyDescent="0.25">
      <c r="A254" s="2">
        <v>44360</v>
      </c>
      <c r="B254" t="s">
        <v>11</v>
      </c>
      <c r="C254">
        <v>140.19999999999999</v>
      </c>
      <c r="D254" t="s">
        <v>12</v>
      </c>
    </row>
    <row r="255" spans="1:4" x14ac:dyDescent="0.25">
      <c r="A255" s="2">
        <v>44361</v>
      </c>
      <c r="B255" t="s">
        <v>19</v>
      </c>
      <c r="C255">
        <v>102.9</v>
      </c>
      <c r="D255" t="s">
        <v>20</v>
      </c>
    </row>
    <row r="256" spans="1:4" x14ac:dyDescent="0.25">
      <c r="A256" s="2">
        <v>44361</v>
      </c>
      <c r="B256" t="s">
        <v>5</v>
      </c>
      <c r="C256">
        <v>5</v>
      </c>
      <c r="D256" t="s">
        <v>6</v>
      </c>
    </row>
    <row r="257" spans="1:4" x14ac:dyDescent="0.25">
      <c r="A257" s="2">
        <v>44361</v>
      </c>
      <c r="B257" t="s">
        <v>17</v>
      </c>
      <c r="C257">
        <v>44.9</v>
      </c>
      <c r="D257" t="s">
        <v>18</v>
      </c>
    </row>
    <row r="258" spans="1:4" x14ac:dyDescent="0.25">
      <c r="A258" s="2">
        <v>44361</v>
      </c>
      <c r="B258" t="s">
        <v>21</v>
      </c>
      <c r="C258">
        <v>56.9</v>
      </c>
      <c r="D258" t="s">
        <v>22</v>
      </c>
    </row>
    <row r="259" spans="1:4" x14ac:dyDescent="0.25">
      <c r="A259" s="2">
        <v>44362</v>
      </c>
      <c r="B259" t="s">
        <v>23</v>
      </c>
      <c r="C259">
        <v>33.1</v>
      </c>
      <c r="D259" t="s">
        <v>24</v>
      </c>
    </row>
    <row r="260" spans="1:4" x14ac:dyDescent="0.25">
      <c r="A260" s="2">
        <v>44363</v>
      </c>
      <c r="B260" t="s">
        <v>5</v>
      </c>
      <c r="C260">
        <v>5</v>
      </c>
      <c r="D260" t="s">
        <v>6</v>
      </c>
    </row>
    <row r="261" spans="1:4" x14ac:dyDescent="0.25">
      <c r="A261" s="2">
        <v>44363</v>
      </c>
      <c r="B261" t="s">
        <v>25</v>
      </c>
      <c r="C261">
        <v>30</v>
      </c>
      <c r="D261" t="s">
        <v>26</v>
      </c>
    </row>
    <row r="262" spans="1:4" x14ac:dyDescent="0.25">
      <c r="A262" s="2">
        <v>44364</v>
      </c>
      <c r="B262" t="s">
        <v>5</v>
      </c>
      <c r="C262">
        <v>5</v>
      </c>
      <c r="D262" t="s">
        <v>6</v>
      </c>
    </row>
    <row r="263" spans="1:4" x14ac:dyDescent="0.25">
      <c r="A263" s="2">
        <v>44364</v>
      </c>
      <c r="B263" t="s">
        <v>29</v>
      </c>
      <c r="C263">
        <v>40</v>
      </c>
      <c r="D263" t="s">
        <v>30</v>
      </c>
    </row>
    <row r="264" spans="1:4" x14ac:dyDescent="0.25">
      <c r="A264" s="2">
        <v>44365</v>
      </c>
      <c r="B264" t="s">
        <v>5</v>
      </c>
      <c r="C264">
        <v>5</v>
      </c>
      <c r="D264" t="s">
        <v>6</v>
      </c>
    </row>
    <row r="265" spans="1:4" x14ac:dyDescent="0.25">
      <c r="A265" s="2">
        <v>44365</v>
      </c>
      <c r="B265" t="s">
        <v>33</v>
      </c>
      <c r="C265">
        <v>35</v>
      </c>
      <c r="D265" t="s">
        <v>18</v>
      </c>
    </row>
    <row r="266" spans="1:4" x14ac:dyDescent="0.25">
      <c r="A266" s="2">
        <v>44365</v>
      </c>
      <c r="B266" t="s">
        <v>31</v>
      </c>
      <c r="C266">
        <v>50.1</v>
      </c>
      <c r="D266" t="s">
        <v>32</v>
      </c>
    </row>
    <row r="267" spans="1:4" x14ac:dyDescent="0.25">
      <c r="A267" s="2">
        <v>44366</v>
      </c>
      <c r="B267" t="s">
        <v>5</v>
      </c>
      <c r="C267">
        <v>5</v>
      </c>
      <c r="D267" t="s">
        <v>6</v>
      </c>
    </row>
    <row r="268" spans="1:4" x14ac:dyDescent="0.25">
      <c r="A268" s="2">
        <v>44367</v>
      </c>
      <c r="B268" t="s">
        <v>5</v>
      </c>
      <c r="C268">
        <v>5</v>
      </c>
      <c r="D268" t="s">
        <v>6</v>
      </c>
    </row>
    <row r="269" spans="1:4" x14ac:dyDescent="0.25">
      <c r="A269" s="2">
        <v>44367</v>
      </c>
      <c r="B269" t="s">
        <v>11</v>
      </c>
      <c r="C269">
        <v>234</v>
      </c>
      <c r="D269" t="s">
        <v>12</v>
      </c>
    </row>
    <row r="270" spans="1:4" x14ac:dyDescent="0.25">
      <c r="A270" s="2">
        <v>44368</v>
      </c>
      <c r="B270" t="s">
        <v>34</v>
      </c>
      <c r="C270">
        <v>42.1</v>
      </c>
      <c r="D270" t="s">
        <v>22</v>
      </c>
    </row>
    <row r="271" spans="1:4" x14ac:dyDescent="0.25">
      <c r="A271" s="2">
        <v>44369</v>
      </c>
      <c r="B271" t="s">
        <v>35</v>
      </c>
      <c r="C271">
        <v>17.099999999999998</v>
      </c>
      <c r="D271" t="s">
        <v>22</v>
      </c>
    </row>
    <row r="272" spans="1:4" x14ac:dyDescent="0.25">
      <c r="A272" s="2">
        <v>44370</v>
      </c>
      <c r="B272" t="s">
        <v>5</v>
      </c>
      <c r="C272">
        <v>5</v>
      </c>
      <c r="D272" t="s">
        <v>6</v>
      </c>
    </row>
    <row r="273" spans="1:4" x14ac:dyDescent="0.25">
      <c r="A273" s="2">
        <v>44370</v>
      </c>
      <c r="B273" t="s">
        <v>36</v>
      </c>
      <c r="C273">
        <v>55</v>
      </c>
      <c r="D273" t="s">
        <v>37</v>
      </c>
    </row>
    <row r="274" spans="1:4" x14ac:dyDescent="0.25">
      <c r="A274" s="2">
        <v>44370</v>
      </c>
      <c r="B274" t="s">
        <v>15</v>
      </c>
      <c r="C274">
        <v>67.900000000000006</v>
      </c>
      <c r="D274" t="s">
        <v>16</v>
      </c>
    </row>
    <row r="275" spans="1:4" x14ac:dyDescent="0.25">
      <c r="A275" s="2">
        <v>44371</v>
      </c>
      <c r="B275" t="s">
        <v>5</v>
      </c>
      <c r="C275">
        <v>5</v>
      </c>
      <c r="D275" t="s">
        <v>6</v>
      </c>
    </row>
    <row r="276" spans="1:4" x14ac:dyDescent="0.25">
      <c r="A276" s="2">
        <v>44372</v>
      </c>
      <c r="B276" t="s">
        <v>5</v>
      </c>
      <c r="C276">
        <v>5</v>
      </c>
      <c r="D276" t="s">
        <v>6</v>
      </c>
    </row>
    <row r="277" spans="1:4" x14ac:dyDescent="0.25">
      <c r="A277" s="2">
        <v>44373</v>
      </c>
      <c r="B277" t="s">
        <v>5</v>
      </c>
      <c r="C277">
        <v>5</v>
      </c>
      <c r="D277" t="s">
        <v>6</v>
      </c>
    </row>
    <row r="278" spans="1:4" x14ac:dyDescent="0.25">
      <c r="A278" s="2">
        <v>44374</v>
      </c>
      <c r="B278" t="s">
        <v>5</v>
      </c>
      <c r="C278">
        <v>5</v>
      </c>
      <c r="D278" t="s">
        <v>6</v>
      </c>
    </row>
    <row r="279" spans="1:4" x14ac:dyDescent="0.25">
      <c r="A279" s="2">
        <v>44374</v>
      </c>
      <c r="B279" t="s">
        <v>11</v>
      </c>
      <c r="C279">
        <v>166.9</v>
      </c>
      <c r="D279" t="s">
        <v>12</v>
      </c>
    </row>
    <row r="280" spans="1:4" x14ac:dyDescent="0.25">
      <c r="A280" s="2">
        <v>44375</v>
      </c>
      <c r="B280" t="s">
        <v>38</v>
      </c>
      <c r="C280">
        <v>129.9</v>
      </c>
      <c r="D280" t="s">
        <v>20</v>
      </c>
    </row>
    <row r="281" spans="1:4" x14ac:dyDescent="0.25">
      <c r="A281" s="2">
        <v>44375</v>
      </c>
      <c r="B281" t="s">
        <v>39</v>
      </c>
      <c r="C281">
        <v>180.29999999999998</v>
      </c>
      <c r="D281" t="s">
        <v>18</v>
      </c>
    </row>
    <row r="282" spans="1:4" x14ac:dyDescent="0.25">
      <c r="A282" s="2">
        <v>44376</v>
      </c>
      <c r="B282" t="s">
        <v>19</v>
      </c>
      <c r="C282">
        <v>150.1</v>
      </c>
      <c r="D282" t="s">
        <v>20</v>
      </c>
    </row>
    <row r="283" spans="1:4" x14ac:dyDescent="0.25">
      <c r="A283" s="2">
        <v>44376</v>
      </c>
      <c r="B283" t="s">
        <v>44</v>
      </c>
      <c r="C283">
        <v>15</v>
      </c>
      <c r="D283" t="s">
        <v>22</v>
      </c>
    </row>
    <row r="284" spans="1:4" x14ac:dyDescent="0.25">
      <c r="A284" s="2">
        <v>44376</v>
      </c>
      <c r="B284" t="s">
        <v>23</v>
      </c>
      <c r="C284">
        <v>28.200000000000003</v>
      </c>
      <c r="D284" t="s">
        <v>24</v>
      </c>
    </row>
    <row r="285" spans="1:4" x14ac:dyDescent="0.25">
      <c r="A285" s="2">
        <v>44377</v>
      </c>
      <c r="B285" t="s">
        <v>5</v>
      </c>
      <c r="C285">
        <v>5</v>
      </c>
      <c r="D285" t="s">
        <v>6</v>
      </c>
    </row>
    <row r="286" spans="1:4" x14ac:dyDescent="0.25">
      <c r="A286" s="2">
        <v>44378</v>
      </c>
      <c r="B286" t="s">
        <v>5</v>
      </c>
      <c r="C286">
        <v>5</v>
      </c>
      <c r="D286" t="s">
        <v>6</v>
      </c>
    </row>
    <row r="287" spans="1:4" x14ac:dyDescent="0.25">
      <c r="A287" s="2">
        <v>44380</v>
      </c>
      <c r="B287" t="s">
        <v>5</v>
      </c>
      <c r="C287">
        <v>5</v>
      </c>
      <c r="D287" t="s">
        <v>6</v>
      </c>
    </row>
    <row r="288" spans="1:4" x14ac:dyDescent="0.25">
      <c r="A288" s="2">
        <v>44382</v>
      </c>
      <c r="B288" t="s">
        <v>5</v>
      </c>
      <c r="C288">
        <v>5</v>
      </c>
      <c r="D288" t="s">
        <v>6</v>
      </c>
    </row>
    <row r="289" spans="1:4" x14ac:dyDescent="0.25">
      <c r="A289" s="2">
        <v>44382</v>
      </c>
      <c r="B289" t="s">
        <v>9</v>
      </c>
      <c r="C289">
        <v>150</v>
      </c>
      <c r="D289" t="s">
        <v>10</v>
      </c>
    </row>
    <row r="290" spans="1:4" x14ac:dyDescent="0.25">
      <c r="A290" s="2">
        <v>44382</v>
      </c>
      <c r="B290" t="s">
        <v>7</v>
      </c>
      <c r="C290">
        <v>900</v>
      </c>
      <c r="D290" t="s">
        <v>8</v>
      </c>
    </row>
    <row r="291" spans="1:4" x14ac:dyDescent="0.25">
      <c r="A291" s="2">
        <v>44382</v>
      </c>
      <c r="B291" t="s">
        <v>48</v>
      </c>
      <c r="C291">
        <v>15</v>
      </c>
      <c r="D291" t="s">
        <v>22</v>
      </c>
    </row>
    <row r="292" spans="1:4" x14ac:dyDescent="0.25">
      <c r="A292" s="2">
        <v>44383</v>
      </c>
      <c r="B292" t="s">
        <v>5</v>
      </c>
      <c r="C292">
        <v>5</v>
      </c>
      <c r="D292" t="s">
        <v>6</v>
      </c>
    </row>
    <row r="293" spans="1:4" x14ac:dyDescent="0.25">
      <c r="A293" s="2">
        <v>44384</v>
      </c>
      <c r="B293" t="s">
        <v>5</v>
      </c>
      <c r="C293">
        <v>5</v>
      </c>
      <c r="D293" t="s">
        <v>6</v>
      </c>
    </row>
    <row r="294" spans="1:4" x14ac:dyDescent="0.25">
      <c r="A294" s="2">
        <v>44384</v>
      </c>
      <c r="B294" t="s">
        <v>11</v>
      </c>
      <c r="C294">
        <v>180</v>
      </c>
      <c r="D294" t="s">
        <v>12</v>
      </c>
    </row>
    <row r="295" spans="1:4" x14ac:dyDescent="0.25">
      <c r="A295" s="2">
        <v>44387</v>
      </c>
      <c r="B295" t="s">
        <v>5</v>
      </c>
      <c r="C295">
        <v>5</v>
      </c>
      <c r="D295" t="s">
        <v>6</v>
      </c>
    </row>
    <row r="296" spans="1:4" x14ac:dyDescent="0.25">
      <c r="A296" s="2">
        <v>44387</v>
      </c>
      <c r="B296" t="s">
        <v>13</v>
      </c>
      <c r="C296">
        <v>56.1</v>
      </c>
      <c r="D296" t="s">
        <v>14</v>
      </c>
    </row>
    <row r="297" spans="1:4" x14ac:dyDescent="0.25">
      <c r="A297" s="2">
        <v>44388</v>
      </c>
      <c r="B297" t="s">
        <v>5</v>
      </c>
      <c r="C297">
        <v>5</v>
      </c>
      <c r="D297" t="s">
        <v>6</v>
      </c>
    </row>
    <row r="298" spans="1:4" x14ac:dyDescent="0.25">
      <c r="A298" s="2">
        <v>44389</v>
      </c>
      <c r="B298" t="s">
        <v>5</v>
      </c>
      <c r="C298">
        <v>5</v>
      </c>
      <c r="D298" t="s">
        <v>6</v>
      </c>
    </row>
    <row r="299" spans="1:4" x14ac:dyDescent="0.25">
      <c r="A299" s="2">
        <v>44389</v>
      </c>
      <c r="B299" t="s">
        <v>15</v>
      </c>
      <c r="C299">
        <v>83.1</v>
      </c>
      <c r="D299" t="s">
        <v>16</v>
      </c>
    </row>
    <row r="300" spans="1:4" x14ac:dyDescent="0.25">
      <c r="A300" s="2">
        <v>44390</v>
      </c>
      <c r="B300" t="s">
        <v>5</v>
      </c>
      <c r="C300">
        <v>5</v>
      </c>
      <c r="D300" t="s">
        <v>6</v>
      </c>
    </row>
    <row r="301" spans="1:4" x14ac:dyDescent="0.25">
      <c r="A301" s="2">
        <v>44391</v>
      </c>
      <c r="B301" t="s">
        <v>5</v>
      </c>
      <c r="C301">
        <v>5</v>
      </c>
      <c r="D301" t="s">
        <v>6</v>
      </c>
    </row>
    <row r="302" spans="1:4" x14ac:dyDescent="0.25">
      <c r="A302" s="2">
        <v>44391</v>
      </c>
      <c r="B302" t="s">
        <v>11</v>
      </c>
      <c r="C302">
        <v>141.1</v>
      </c>
      <c r="D302" t="s">
        <v>12</v>
      </c>
    </row>
    <row r="303" spans="1:4" x14ac:dyDescent="0.25">
      <c r="A303" s="2">
        <v>44392</v>
      </c>
      <c r="B303" t="s">
        <v>19</v>
      </c>
      <c r="C303">
        <v>103.80000000000001</v>
      </c>
      <c r="D303" t="s">
        <v>20</v>
      </c>
    </row>
    <row r="304" spans="1:4" x14ac:dyDescent="0.25">
      <c r="A304" s="2">
        <v>44392</v>
      </c>
      <c r="B304" t="s">
        <v>5</v>
      </c>
      <c r="C304">
        <v>5</v>
      </c>
      <c r="D304" t="s">
        <v>6</v>
      </c>
    </row>
    <row r="305" spans="1:4" x14ac:dyDescent="0.25">
      <c r="A305" s="2">
        <v>44392</v>
      </c>
      <c r="B305" t="s">
        <v>17</v>
      </c>
      <c r="C305">
        <v>45.8</v>
      </c>
      <c r="D305" t="s">
        <v>18</v>
      </c>
    </row>
    <row r="306" spans="1:4" x14ac:dyDescent="0.25">
      <c r="A306" s="2">
        <v>44392</v>
      </c>
      <c r="B306" t="s">
        <v>21</v>
      </c>
      <c r="C306">
        <v>58</v>
      </c>
      <c r="D306" t="s">
        <v>22</v>
      </c>
    </row>
    <row r="307" spans="1:4" x14ac:dyDescent="0.25">
      <c r="A307" s="2">
        <v>44393</v>
      </c>
      <c r="B307" t="s">
        <v>23</v>
      </c>
      <c r="C307">
        <v>34.200000000000003</v>
      </c>
      <c r="D307" t="s">
        <v>24</v>
      </c>
    </row>
    <row r="308" spans="1:4" x14ac:dyDescent="0.25">
      <c r="A308" s="2">
        <v>44394</v>
      </c>
      <c r="B308" t="s">
        <v>5</v>
      </c>
      <c r="C308">
        <v>5</v>
      </c>
      <c r="D308" t="s">
        <v>6</v>
      </c>
    </row>
    <row r="309" spans="1:4" x14ac:dyDescent="0.25">
      <c r="A309" s="2">
        <v>44394</v>
      </c>
      <c r="B309" t="s">
        <v>25</v>
      </c>
      <c r="C309">
        <v>30</v>
      </c>
      <c r="D309" t="s">
        <v>26</v>
      </c>
    </row>
    <row r="310" spans="1:4" x14ac:dyDescent="0.25">
      <c r="A310" s="2">
        <v>44395</v>
      </c>
      <c r="B310" t="s">
        <v>5</v>
      </c>
      <c r="C310">
        <v>5</v>
      </c>
      <c r="D310" t="s">
        <v>6</v>
      </c>
    </row>
    <row r="311" spans="1:4" x14ac:dyDescent="0.25">
      <c r="A311" s="2">
        <v>44395</v>
      </c>
      <c r="B311" t="s">
        <v>29</v>
      </c>
      <c r="C311">
        <v>40</v>
      </c>
      <c r="D311" t="s">
        <v>30</v>
      </c>
    </row>
    <row r="312" spans="1:4" x14ac:dyDescent="0.25">
      <c r="A312" s="2">
        <v>44396</v>
      </c>
      <c r="B312" t="s">
        <v>5</v>
      </c>
      <c r="C312">
        <v>5</v>
      </c>
      <c r="D312" t="s">
        <v>6</v>
      </c>
    </row>
    <row r="313" spans="1:4" x14ac:dyDescent="0.25">
      <c r="A313" s="2">
        <v>44396</v>
      </c>
      <c r="B313" t="s">
        <v>33</v>
      </c>
      <c r="C313">
        <v>35</v>
      </c>
      <c r="D313" t="s">
        <v>18</v>
      </c>
    </row>
    <row r="314" spans="1:4" x14ac:dyDescent="0.25">
      <c r="A314" s="2">
        <v>44396</v>
      </c>
      <c r="B314" t="s">
        <v>31</v>
      </c>
      <c r="C314">
        <v>51.1</v>
      </c>
      <c r="D314" t="s">
        <v>32</v>
      </c>
    </row>
    <row r="315" spans="1:4" x14ac:dyDescent="0.25">
      <c r="A315" s="2">
        <v>44397</v>
      </c>
      <c r="B315" t="s">
        <v>5</v>
      </c>
      <c r="C315">
        <v>5</v>
      </c>
      <c r="D315" t="s">
        <v>6</v>
      </c>
    </row>
    <row r="316" spans="1:4" x14ac:dyDescent="0.25">
      <c r="A316" s="2">
        <v>44398</v>
      </c>
      <c r="B316" t="s">
        <v>5</v>
      </c>
      <c r="C316">
        <v>5</v>
      </c>
      <c r="D316" t="s">
        <v>6</v>
      </c>
    </row>
    <row r="317" spans="1:4" x14ac:dyDescent="0.25">
      <c r="A317" s="2">
        <v>44398</v>
      </c>
      <c r="B317" t="s">
        <v>11</v>
      </c>
      <c r="C317">
        <v>176</v>
      </c>
      <c r="D317" t="s">
        <v>12</v>
      </c>
    </row>
    <row r="318" spans="1:4" x14ac:dyDescent="0.25">
      <c r="A318" s="2">
        <v>44399</v>
      </c>
      <c r="B318" t="s">
        <v>34</v>
      </c>
      <c r="C318">
        <v>43.1</v>
      </c>
      <c r="D318" t="s">
        <v>22</v>
      </c>
    </row>
    <row r="319" spans="1:4" x14ac:dyDescent="0.25">
      <c r="A319" s="2">
        <v>44400</v>
      </c>
      <c r="B319" t="s">
        <v>35</v>
      </c>
      <c r="C319">
        <v>18.2</v>
      </c>
      <c r="D319" t="s">
        <v>22</v>
      </c>
    </row>
    <row r="320" spans="1:4" x14ac:dyDescent="0.25">
      <c r="A320" s="2">
        <v>44401</v>
      </c>
      <c r="B320" t="s">
        <v>5</v>
      </c>
      <c r="C320">
        <v>5</v>
      </c>
      <c r="D320" t="s">
        <v>6</v>
      </c>
    </row>
    <row r="321" spans="1:4" x14ac:dyDescent="0.25">
      <c r="A321" s="2">
        <v>44401</v>
      </c>
      <c r="B321" t="s">
        <v>36</v>
      </c>
      <c r="C321">
        <v>55</v>
      </c>
      <c r="D321" t="s">
        <v>37</v>
      </c>
    </row>
    <row r="322" spans="1:4" x14ac:dyDescent="0.25">
      <c r="A322" s="2">
        <v>44401</v>
      </c>
      <c r="B322" t="s">
        <v>15</v>
      </c>
      <c r="C322">
        <v>68.800000000000011</v>
      </c>
      <c r="D322" t="s">
        <v>16</v>
      </c>
    </row>
    <row r="323" spans="1:4" x14ac:dyDescent="0.25">
      <c r="A323" s="2">
        <v>44402</v>
      </c>
      <c r="B323" t="s">
        <v>5</v>
      </c>
      <c r="C323">
        <v>5</v>
      </c>
      <c r="D323" t="s">
        <v>6</v>
      </c>
    </row>
    <row r="324" spans="1:4" x14ac:dyDescent="0.25">
      <c r="A324" s="2">
        <v>44403</v>
      </c>
      <c r="B324" t="s">
        <v>5</v>
      </c>
      <c r="C324">
        <v>5</v>
      </c>
      <c r="D324" t="s">
        <v>6</v>
      </c>
    </row>
    <row r="325" spans="1:4" x14ac:dyDescent="0.25">
      <c r="A325" s="2">
        <v>44404</v>
      </c>
      <c r="B325" t="s">
        <v>5</v>
      </c>
      <c r="C325">
        <v>5</v>
      </c>
      <c r="D325" t="s">
        <v>6</v>
      </c>
    </row>
    <row r="326" spans="1:4" x14ac:dyDescent="0.25">
      <c r="A326" s="2">
        <v>44405</v>
      </c>
      <c r="B326" t="s">
        <v>5</v>
      </c>
      <c r="C326">
        <v>5</v>
      </c>
      <c r="D326" t="s">
        <v>6</v>
      </c>
    </row>
    <row r="327" spans="1:4" x14ac:dyDescent="0.25">
      <c r="A327" s="2">
        <v>44405</v>
      </c>
      <c r="B327" t="s">
        <v>11</v>
      </c>
      <c r="C327">
        <v>193</v>
      </c>
      <c r="D327" t="s">
        <v>12</v>
      </c>
    </row>
    <row r="328" spans="1:4" x14ac:dyDescent="0.25">
      <c r="A328" s="2">
        <v>44406</v>
      </c>
      <c r="B328" t="s">
        <v>38</v>
      </c>
      <c r="C328">
        <v>130.80000000000001</v>
      </c>
      <c r="D328" t="s">
        <v>20</v>
      </c>
    </row>
    <row r="329" spans="1:4" x14ac:dyDescent="0.25">
      <c r="A329" s="2">
        <v>44406</v>
      </c>
      <c r="B329" t="s">
        <v>46</v>
      </c>
      <c r="C329">
        <v>181.39999999999998</v>
      </c>
      <c r="D329" t="s">
        <v>47</v>
      </c>
    </row>
    <row r="330" spans="1:4" x14ac:dyDescent="0.25">
      <c r="A330" s="2">
        <v>44407</v>
      </c>
      <c r="B330" t="s">
        <v>19</v>
      </c>
      <c r="C330">
        <v>151.19999999999999</v>
      </c>
      <c r="D330" t="s">
        <v>20</v>
      </c>
    </row>
    <row r="331" spans="1:4" x14ac:dyDescent="0.25">
      <c r="A331" s="2">
        <v>44407</v>
      </c>
      <c r="B331" t="s">
        <v>44</v>
      </c>
      <c r="C331">
        <v>15</v>
      </c>
      <c r="D331" t="s">
        <v>22</v>
      </c>
    </row>
    <row r="332" spans="1:4" x14ac:dyDescent="0.25">
      <c r="A332" s="2">
        <v>44407</v>
      </c>
      <c r="B332" t="s">
        <v>23</v>
      </c>
      <c r="C332">
        <v>29.300000000000004</v>
      </c>
      <c r="D332" t="s">
        <v>24</v>
      </c>
    </row>
    <row r="333" spans="1:4" x14ac:dyDescent="0.25">
      <c r="A333" s="2">
        <v>44408</v>
      </c>
      <c r="B333" t="s">
        <v>5</v>
      </c>
      <c r="C333">
        <v>5</v>
      </c>
      <c r="D333" t="s">
        <v>6</v>
      </c>
    </row>
    <row r="334" spans="1:4" x14ac:dyDescent="0.25">
      <c r="A334" s="2">
        <v>44410</v>
      </c>
      <c r="B334" t="s">
        <v>5</v>
      </c>
      <c r="C334">
        <v>5</v>
      </c>
      <c r="D334" t="s">
        <v>6</v>
      </c>
    </row>
    <row r="335" spans="1:4" x14ac:dyDescent="0.25">
      <c r="A335" s="2">
        <v>44411</v>
      </c>
      <c r="B335" t="s">
        <v>5</v>
      </c>
      <c r="C335">
        <v>5</v>
      </c>
      <c r="D335" t="s">
        <v>6</v>
      </c>
    </row>
    <row r="336" spans="1:4" x14ac:dyDescent="0.25">
      <c r="A336" s="2">
        <v>44413</v>
      </c>
      <c r="B336" t="s">
        <v>5</v>
      </c>
      <c r="C336">
        <v>5</v>
      </c>
      <c r="D336" t="s">
        <v>6</v>
      </c>
    </row>
    <row r="337" spans="1:4" x14ac:dyDescent="0.25">
      <c r="A337" s="2">
        <v>44413</v>
      </c>
      <c r="B337" t="s">
        <v>5</v>
      </c>
      <c r="C337">
        <v>5</v>
      </c>
      <c r="D337" t="s">
        <v>6</v>
      </c>
    </row>
    <row r="338" spans="1:4" x14ac:dyDescent="0.25">
      <c r="A338" s="2">
        <v>44413</v>
      </c>
      <c r="B338" t="s">
        <v>9</v>
      </c>
      <c r="C338">
        <v>150</v>
      </c>
      <c r="D338" t="s">
        <v>10</v>
      </c>
    </row>
    <row r="339" spans="1:4" x14ac:dyDescent="0.25">
      <c r="A339" s="2">
        <v>44413</v>
      </c>
      <c r="B339" t="s">
        <v>7</v>
      </c>
      <c r="C339">
        <v>900</v>
      </c>
      <c r="D339" t="s">
        <v>8</v>
      </c>
    </row>
    <row r="340" spans="1:4" x14ac:dyDescent="0.25">
      <c r="A340" s="2">
        <v>44414</v>
      </c>
      <c r="B340" t="s">
        <v>5</v>
      </c>
      <c r="C340">
        <v>5</v>
      </c>
      <c r="D340" t="s">
        <v>6</v>
      </c>
    </row>
    <row r="341" spans="1:4" x14ac:dyDescent="0.25">
      <c r="A341" s="2">
        <v>44415</v>
      </c>
      <c r="B341" t="s">
        <v>5</v>
      </c>
      <c r="C341">
        <v>5</v>
      </c>
      <c r="D341" t="s">
        <v>6</v>
      </c>
    </row>
    <row r="342" spans="1:4" x14ac:dyDescent="0.25">
      <c r="A342" s="2">
        <v>44415</v>
      </c>
      <c r="B342" t="s">
        <v>11</v>
      </c>
      <c r="C342">
        <v>137</v>
      </c>
      <c r="D342" t="s">
        <v>12</v>
      </c>
    </row>
    <row r="343" spans="1:4" x14ac:dyDescent="0.25">
      <c r="A343" s="2">
        <v>44418</v>
      </c>
      <c r="B343" t="s">
        <v>5</v>
      </c>
      <c r="C343">
        <v>5</v>
      </c>
      <c r="D343" t="s">
        <v>6</v>
      </c>
    </row>
    <row r="344" spans="1:4" x14ac:dyDescent="0.25">
      <c r="A344" s="2">
        <v>44418</v>
      </c>
      <c r="B344" t="s">
        <v>13</v>
      </c>
      <c r="C344">
        <v>57</v>
      </c>
      <c r="D344" t="s">
        <v>14</v>
      </c>
    </row>
    <row r="345" spans="1:4" x14ac:dyDescent="0.25">
      <c r="A345" s="2">
        <v>44419</v>
      </c>
      <c r="B345" t="s">
        <v>5</v>
      </c>
      <c r="C345">
        <v>5</v>
      </c>
      <c r="D345" t="s">
        <v>6</v>
      </c>
    </row>
    <row r="346" spans="1:4" x14ac:dyDescent="0.25">
      <c r="A346" s="2">
        <v>44420</v>
      </c>
      <c r="B346" t="s">
        <v>5</v>
      </c>
      <c r="C346">
        <v>5</v>
      </c>
      <c r="D346" t="s">
        <v>6</v>
      </c>
    </row>
    <row r="347" spans="1:4" x14ac:dyDescent="0.25">
      <c r="A347" s="2">
        <v>44420</v>
      </c>
      <c r="B347" t="s">
        <v>15</v>
      </c>
      <c r="C347">
        <v>84.199999999999989</v>
      </c>
      <c r="D347" t="s">
        <v>16</v>
      </c>
    </row>
    <row r="348" spans="1:4" x14ac:dyDescent="0.25">
      <c r="A348" s="2">
        <v>44421</v>
      </c>
      <c r="B348" t="s">
        <v>5</v>
      </c>
      <c r="C348">
        <v>5</v>
      </c>
      <c r="D348" t="s">
        <v>6</v>
      </c>
    </row>
    <row r="349" spans="1:4" x14ac:dyDescent="0.25">
      <c r="A349" s="2">
        <v>44422</v>
      </c>
      <c r="B349" t="s">
        <v>5</v>
      </c>
      <c r="C349">
        <v>5</v>
      </c>
      <c r="D349" t="s">
        <v>6</v>
      </c>
    </row>
    <row r="350" spans="1:4" x14ac:dyDescent="0.25">
      <c r="A350" s="2">
        <v>44422</v>
      </c>
      <c r="B350" t="s">
        <v>11</v>
      </c>
      <c r="C350">
        <v>142.1</v>
      </c>
      <c r="D350" t="s">
        <v>12</v>
      </c>
    </row>
    <row r="351" spans="1:4" x14ac:dyDescent="0.25">
      <c r="A351" s="2">
        <v>44423</v>
      </c>
      <c r="B351" t="s">
        <v>19</v>
      </c>
      <c r="C351">
        <v>104.70000000000002</v>
      </c>
      <c r="D351" t="s">
        <v>20</v>
      </c>
    </row>
    <row r="352" spans="1:4" x14ac:dyDescent="0.25">
      <c r="A352" s="2">
        <v>44423</v>
      </c>
      <c r="B352" t="s">
        <v>5</v>
      </c>
      <c r="C352">
        <v>5</v>
      </c>
      <c r="D352" t="s">
        <v>6</v>
      </c>
    </row>
    <row r="353" spans="1:4" x14ac:dyDescent="0.25">
      <c r="A353" s="2">
        <v>44423</v>
      </c>
      <c r="B353" t="s">
        <v>17</v>
      </c>
      <c r="C353">
        <v>46.8</v>
      </c>
      <c r="D353" t="s">
        <v>18</v>
      </c>
    </row>
    <row r="354" spans="1:4" x14ac:dyDescent="0.25">
      <c r="A354" s="2">
        <v>44423</v>
      </c>
      <c r="B354" t="s">
        <v>21</v>
      </c>
      <c r="C354">
        <v>59.1</v>
      </c>
      <c r="D354" t="s">
        <v>22</v>
      </c>
    </row>
    <row r="355" spans="1:4" x14ac:dyDescent="0.25">
      <c r="A355" s="2">
        <v>44424</v>
      </c>
      <c r="B355" t="s">
        <v>23</v>
      </c>
      <c r="C355">
        <v>35.1</v>
      </c>
      <c r="D355" t="s">
        <v>24</v>
      </c>
    </row>
    <row r="356" spans="1:4" x14ac:dyDescent="0.25">
      <c r="A356" s="2">
        <v>44425</v>
      </c>
      <c r="B356" t="s">
        <v>5</v>
      </c>
      <c r="C356">
        <v>5</v>
      </c>
      <c r="D356" t="s">
        <v>6</v>
      </c>
    </row>
    <row r="357" spans="1:4" x14ac:dyDescent="0.25">
      <c r="A357" s="2">
        <v>44425</v>
      </c>
      <c r="B357" t="s">
        <v>25</v>
      </c>
      <c r="C357">
        <v>30</v>
      </c>
      <c r="D357" t="s">
        <v>26</v>
      </c>
    </row>
    <row r="358" spans="1:4" x14ac:dyDescent="0.25">
      <c r="A358" s="2">
        <v>44426</v>
      </c>
      <c r="B358" t="s">
        <v>5</v>
      </c>
      <c r="C358">
        <v>5</v>
      </c>
      <c r="D358" t="s">
        <v>6</v>
      </c>
    </row>
    <row r="359" spans="1:4" x14ac:dyDescent="0.25">
      <c r="A359" s="2">
        <v>44426</v>
      </c>
      <c r="B359" t="s">
        <v>29</v>
      </c>
      <c r="C359">
        <v>40</v>
      </c>
      <c r="D359" t="s">
        <v>30</v>
      </c>
    </row>
    <row r="360" spans="1:4" x14ac:dyDescent="0.25">
      <c r="A360" s="2">
        <v>44427</v>
      </c>
      <c r="B360" t="s">
        <v>5</v>
      </c>
      <c r="C360">
        <v>5</v>
      </c>
      <c r="D360" t="s">
        <v>6</v>
      </c>
    </row>
    <row r="361" spans="1:4" x14ac:dyDescent="0.25">
      <c r="A361" s="2">
        <v>44427</v>
      </c>
      <c r="B361" t="s">
        <v>33</v>
      </c>
      <c r="C361">
        <v>35</v>
      </c>
      <c r="D361" t="s">
        <v>18</v>
      </c>
    </row>
    <row r="362" spans="1:4" x14ac:dyDescent="0.25">
      <c r="A362" s="2">
        <v>44427</v>
      </c>
      <c r="B362" t="s">
        <v>31</v>
      </c>
      <c r="C362">
        <v>52.1</v>
      </c>
      <c r="D362" t="s">
        <v>32</v>
      </c>
    </row>
    <row r="363" spans="1:4" x14ac:dyDescent="0.25">
      <c r="A363" s="2">
        <v>44428</v>
      </c>
      <c r="B363" t="s">
        <v>5</v>
      </c>
      <c r="C363">
        <v>5</v>
      </c>
      <c r="D363" t="s">
        <v>6</v>
      </c>
    </row>
    <row r="364" spans="1:4" x14ac:dyDescent="0.25">
      <c r="A364" s="2">
        <v>44429</v>
      </c>
      <c r="B364" t="s">
        <v>5</v>
      </c>
      <c r="C364">
        <v>5</v>
      </c>
      <c r="D364" t="s">
        <v>6</v>
      </c>
    </row>
    <row r="365" spans="1:4" x14ac:dyDescent="0.25">
      <c r="A365" s="2">
        <v>44429</v>
      </c>
      <c r="B365" t="s">
        <v>11</v>
      </c>
      <c r="C365">
        <v>177</v>
      </c>
      <c r="D365" t="s">
        <v>12</v>
      </c>
    </row>
    <row r="366" spans="1:4" x14ac:dyDescent="0.25">
      <c r="A366" s="2">
        <v>44430</v>
      </c>
      <c r="B366" t="s">
        <v>34</v>
      </c>
      <c r="C366">
        <v>44.2</v>
      </c>
      <c r="D366" t="s">
        <v>22</v>
      </c>
    </row>
    <row r="367" spans="1:4" x14ac:dyDescent="0.25">
      <c r="A367" s="2">
        <v>44431</v>
      </c>
      <c r="B367" t="s">
        <v>35</v>
      </c>
      <c r="C367">
        <v>19.2</v>
      </c>
      <c r="D367" t="s">
        <v>22</v>
      </c>
    </row>
    <row r="368" spans="1:4" x14ac:dyDescent="0.25">
      <c r="A368" s="2">
        <v>44432</v>
      </c>
      <c r="B368" t="s">
        <v>5</v>
      </c>
      <c r="C368">
        <v>5</v>
      </c>
      <c r="D368" t="s">
        <v>6</v>
      </c>
    </row>
    <row r="369" spans="1:4" x14ac:dyDescent="0.25">
      <c r="A369" s="2">
        <v>44432</v>
      </c>
      <c r="B369" t="s">
        <v>36</v>
      </c>
      <c r="C369">
        <v>55</v>
      </c>
      <c r="D369" t="s">
        <v>37</v>
      </c>
    </row>
    <row r="370" spans="1:4" x14ac:dyDescent="0.25">
      <c r="A370" s="2">
        <v>44432</v>
      </c>
      <c r="B370" t="s">
        <v>15</v>
      </c>
      <c r="C370">
        <v>69.700000000000017</v>
      </c>
      <c r="D370" t="s">
        <v>16</v>
      </c>
    </row>
    <row r="371" spans="1:4" x14ac:dyDescent="0.25">
      <c r="A371" s="2">
        <v>44433</v>
      </c>
      <c r="B371" t="s">
        <v>5</v>
      </c>
      <c r="C371">
        <v>5</v>
      </c>
      <c r="D371" t="s">
        <v>6</v>
      </c>
    </row>
    <row r="372" spans="1:4" x14ac:dyDescent="0.25">
      <c r="A372" s="2">
        <v>44434</v>
      </c>
      <c r="B372" t="s">
        <v>5</v>
      </c>
      <c r="C372">
        <v>5</v>
      </c>
      <c r="D372" t="s">
        <v>6</v>
      </c>
    </row>
    <row r="373" spans="1:4" x14ac:dyDescent="0.25">
      <c r="A373" s="2">
        <v>44435</v>
      </c>
      <c r="B373" t="s">
        <v>5</v>
      </c>
      <c r="C373">
        <v>5</v>
      </c>
      <c r="D373" t="s">
        <v>6</v>
      </c>
    </row>
    <row r="374" spans="1:4" x14ac:dyDescent="0.25">
      <c r="A374" s="2">
        <v>44436</v>
      </c>
      <c r="B374" t="s">
        <v>5</v>
      </c>
      <c r="C374">
        <v>5</v>
      </c>
      <c r="D374" t="s">
        <v>6</v>
      </c>
    </row>
    <row r="375" spans="1:4" x14ac:dyDescent="0.25">
      <c r="A375" s="2">
        <v>44436</v>
      </c>
      <c r="B375" t="s">
        <v>11</v>
      </c>
      <c r="C375">
        <v>117</v>
      </c>
      <c r="D375" t="s">
        <v>12</v>
      </c>
    </row>
    <row r="376" spans="1:4" x14ac:dyDescent="0.25">
      <c r="A376" s="2">
        <v>44437</v>
      </c>
      <c r="B376" t="s">
        <v>38</v>
      </c>
      <c r="C376">
        <v>131.9</v>
      </c>
      <c r="D376" t="s">
        <v>20</v>
      </c>
    </row>
    <row r="377" spans="1:4" x14ac:dyDescent="0.25">
      <c r="A377" s="2">
        <v>44437</v>
      </c>
      <c r="B377" t="s">
        <v>39</v>
      </c>
      <c r="C377">
        <v>182.39999999999998</v>
      </c>
      <c r="D377" t="s">
        <v>18</v>
      </c>
    </row>
    <row r="378" spans="1:4" x14ac:dyDescent="0.25">
      <c r="A378" s="2">
        <v>44438</v>
      </c>
      <c r="B378" t="s">
        <v>19</v>
      </c>
      <c r="C378">
        <v>152.29999999999998</v>
      </c>
      <c r="D378" t="s">
        <v>20</v>
      </c>
    </row>
    <row r="379" spans="1:4" x14ac:dyDescent="0.25">
      <c r="A379" s="2">
        <v>44438</v>
      </c>
      <c r="B379" t="s">
        <v>44</v>
      </c>
      <c r="C379">
        <v>15</v>
      </c>
      <c r="D379" t="s">
        <v>22</v>
      </c>
    </row>
    <row r="380" spans="1:4" x14ac:dyDescent="0.25">
      <c r="A380" s="2">
        <v>44438</v>
      </c>
      <c r="B380" t="s">
        <v>23</v>
      </c>
      <c r="C380">
        <v>30.300000000000004</v>
      </c>
      <c r="D380" t="s">
        <v>24</v>
      </c>
    </row>
    <row r="381" spans="1:4" x14ac:dyDescent="0.25">
      <c r="A381" s="2">
        <v>44439</v>
      </c>
      <c r="B381" t="s">
        <v>5</v>
      </c>
      <c r="C381">
        <v>5</v>
      </c>
      <c r="D381" t="s">
        <v>6</v>
      </c>
    </row>
    <row r="382" spans="1:4" x14ac:dyDescent="0.25">
      <c r="A382" s="2">
        <v>44441</v>
      </c>
      <c r="B382" t="s">
        <v>5</v>
      </c>
      <c r="C382">
        <v>5</v>
      </c>
      <c r="D382" t="s">
        <v>6</v>
      </c>
    </row>
    <row r="383" spans="1:4" x14ac:dyDescent="0.25">
      <c r="A383" s="2">
        <v>44442</v>
      </c>
      <c r="B383" t="s">
        <v>5</v>
      </c>
      <c r="C383">
        <v>5</v>
      </c>
      <c r="D383" t="s">
        <v>6</v>
      </c>
    </row>
    <row r="384" spans="1:4" x14ac:dyDescent="0.25">
      <c r="A384" s="2">
        <v>44444</v>
      </c>
      <c r="B384" t="s">
        <v>5</v>
      </c>
      <c r="C384">
        <v>5</v>
      </c>
      <c r="D384" t="s">
        <v>6</v>
      </c>
    </row>
    <row r="385" spans="1:4" x14ac:dyDescent="0.25">
      <c r="A385" s="2">
        <v>44444</v>
      </c>
      <c r="B385" t="s">
        <v>5</v>
      </c>
      <c r="C385">
        <v>5</v>
      </c>
      <c r="D385" t="s">
        <v>6</v>
      </c>
    </row>
    <row r="386" spans="1:4" x14ac:dyDescent="0.25">
      <c r="A386" s="2">
        <v>44444</v>
      </c>
      <c r="B386" t="s">
        <v>9</v>
      </c>
      <c r="C386">
        <v>150</v>
      </c>
      <c r="D386" t="s">
        <v>10</v>
      </c>
    </row>
    <row r="387" spans="1:4" x14ac:dyDescent="0.25">
      <c r="A387" s="2">
        <v>44444</v>
      </c>
      <c r="B387" t="s">
        <v>7</v>
      </c>
      <c r="C387">
        <v>900</v>
      </c>
      <c r="D387" t="s">
        <v>8</v>
      </c>
    </row>
    <row r="388" spans="1:4" x14ac:dyDescent="0.25">
      <c r="A388" s="2">
        <v>44445</v>
      </c>
      <c r="B388" t="s">
        <v>5</v>
      </c>
      <c r="C388">
        <v>5</v>
      </c>
      <c r="D388" t="s">
        <v>6</v>
      </c>
    </row>
    <row r="389" spans="1:4" x14ac:dyDescent="0.25">
      <c r="A389" s="2">
        <v>44446</v>
      </c>
      <c r="B389" t="s">
        <v>5</v>
      </c>
      <c r="C389">
        <v>5</v>
      </c>
      <c r="D389" t="s">
        <v>6</v>
      </c>
    </row>
    <row r="390" spans="1:4" x14ac:dyDescent="0.25">
      <c r="A390" s="2">
        <v>44446</v>
      </c>
      <c r="B390" t="s">
        <v>11</v>
      </c>
      <c r="C390">
        <v>163.39999999999998</v>
      </c>
      <c r="D390" t="s">
        <v>12</v>
      </c>
    </row>
    <row r="391" spans="1:4" x14ac:dyDescent="0.25">
      <c r="A391" s="2">
        <v>44449</v>
      </c>
      <c r="B391" t="s">
        <v>5</v>
      </c>
      <c r="C391">
        <v>5</v>
      </c>
      <c r="D391" t="s">
        <v>6</v>
      </c>
    </row>
    <row r="392" spans="1:4" x14ac:dyDescent="0.25">
      <c r="A392" s="2">
        <v>44449</v>
      </c>
      <c r="B392" t="s">
        <v>13</v>
      </c>
      <c r="C392">
        <v>58.1</v>
      </c>
      <c r="D392" t="s">
        <v>14</v>
      </c>
    </row>
    <row r="393" spans="1:4" x14ac:dyDescent="0.25">
      <c r="A393" s="2">
        <v>44450</v>
      </c>
      <c r="B393" t="s">
        <v>5</v>
      </c>
      <c r="C393">
        <v>5</v>
      </c>
      <c r="D393" t="s">
        <v>6</v>
      </c>
    </row>
    <row r="394" spans="1:4" x14ac:dyDescent="0.25">
      <c r="A394" s="2">
        <v>44451</v>
      </c>
      <c r="B394" t="s">
        <v>5</v>
      </c>
      <c r="C394">
        <v>5</v>
      </c>
      <c r="D394" t="s">
        <v>6</v>
      </c>
    </row>
    <row r="395" spans="1:4" x14ac:dyDescent="0.25">
      <c r="A395" s="2">
        <v>44451</v>
      </c>
      <c r="B395" t="s">
        <v>15</v>
      </c>
      <c r="C395">
        <v>85.299999999999983</v>
      </c>
      <c r="D395" t="s">
        <v>16</v>
      </c>
    </row>
    <row r="396" spans="1:4" x14ac:dyDescent="0.25">
      <c r="A396" s="2">
        <v>44452</v>
      </c>
      <c r="B396" t="s">
        <v>5</v>
      </c>
      <c r="C396">
        <v>5</v>
      </c>
      <c r="D396" t="s">
        <v>6</v>
      </c>
    </row>
    <row r="397" spans="1:4" x14ac:dyDescent="0.25">
      <c r="A397" s="2">
        <v>44453</v>
      </c>
      <c r="B397" t="s">
        <v>5</v>
      </c>
      <c r="C397">
        <v>5</v>
      </c>
      <c r="D397" t="s">
        <v>6</v>
      </c>
    </row>
    <row r="398" spans="1:4" x14ac:dyDescent="0.25">
      <c r="A398" s="2">
        <v>44453</v>
      </c>
      <c r="B398" t="s">
        <v>11</v>
      </c>
      <c r="C398">
        <v>143</v>
      </c>
      <c r="D398" t="s">
        <v>12</v>
      </c>
    </row>
    <row r="399" spans="1:4" x14ac:dyDescent="0.25">
      <c r="A399" s="2">
        <v>44454</v>
      </c>
      <c r="B399" t="s">
        <v>19</v>
      </c>
      <c r="C399">
        <v>105.80000000000001</v>
      </c>
      <c r="D399" t="s">
        <v>20</v>
      </c>
    </row>
    <row r="400" spans="1:4" x14ac:dyDescent="0.25">
      <c r="A400" s="2">
        <v>44454</v>
      </c>
      <c r="B400" t="s">
        <v>5</v>
      </c>
      <c r="C400">
        <v>5</v>
      </c>
      <c r="D400" t="s">
        <v>6</v>
      </c>
    </row>
    <row r="401" spans="1:4" x14ac:dyDescent="0.25">
      <c r="A401" s="2">
        <v>44454</v>
      </c>
      <c r="B401" t="s">
        <v>17</v>
      </c>
      <c r="C401">
        <v>47.8</v>
      </c>
      <c r="D401" t="s">
        <v>18</v>
      </c>
    </row>
    <row r="402" spans="1:4" x14ac:dyDescent="0.25">
      <c r="A402" s="2">
        <v>44454</v>
      </c>
      <c r="B402" t="s">
        <v>21</v>
      </c>
      <c r="C402">
        <v>60.1</v>
      </c>
      <c r="D402" t="s">
        <v>22</v>
      </c>
    </row>
    <row r="403" spans="1:4" x14ac:dyDescent="0.25">
      <c r="A403" s="2">
        <v>44455</v>
      </c>
      <c r="B403" t="s">
        <v>23</v>
      </c>
      <c r="C403">
        <v>36.200000000000003</v>
      </c>
      <c r="D403" t="s">
        <v>24</v>
      </c>
    </row>
    <row r="404" spans="1:4" x14ac:dyDescent="0.25">
      <c r="A404" s="2">
        <v>44456</v>
      </c>
      <c r="B404" t="s">
        <v>5</v>
      </c>
      <c r="C404">
        <v>5</v>
      </c>
      <c r="D404" t="s">
        <v>6</v>
      </c>
    </row>
    <row r="405" spans="1:4" x14ac:dyDescent="0.25">
      <c r="A405" s="2">
        <v>44456</v>
      </c>
      <c r="B405" t="s">
        <v>25</v>
      </c>
      <c r="C405">
        <v>30</v>
      </c>
      <c r="D405" t="s">
        <v>26</v>
      </c>
    </row>
    <row r="406" spans="1:4" x14ac:dyDescent="0.25">
      <c r="A406" s="2">
        <v>44457</v>
      </c>
      <c r="B406" t="s">
        <v>5</v>
      </c>
      <c r="C406">
        <v>5</v>
      </c>
      <c r="D406" t="s">
        <v>6</v>
      </c>
    </row>
    <row r="407" spans="1:4" x14ac:dyDescent="0.25">
      <c r="A407" s="2">
        <v>44457</v>
      </c>
      <c r="B407" t="s">
        <v>29</v>
      </c>
      <c r="C407">
        <v>40</v>
      </c>
      <c r="D407" t="s">
        <v>30</v>
      </c>
    </row>
    <row r="408" spans="1:4" x14ac:dyDescent="0.25">
      <c r="A408" s="2">
        <v>44458</v>
      </c>
      <c r="B408" t="s">
        <v>5</v>
      </c>
      <c r="C408">
        <v>5</v>
      </c>
      <c r="D408" t="s">
        <v>6</v>
      </c>
    </row>
    <row r="409" spans="1:4" x14ac:dyDescent="0.25">
      <c r="A409" s="2">
        <v>44458</v>
      </c>
      <c r="B409" t="s">
        <v>33</v>
      </c>
      <c r="C409">
        <v>35</v>
      </c>
      <c r="D409" t="s">
        <v>18</v>
      </c>
    </row>
    <row r="410" spans="1:4" x14ac:dyDescent="0.25">
      <c r="A410" s="2">
        <v>44458</v>
      </c>
      <c r="B410" t="s">
        <v>31</v>
      </c>
      <c r="C410">
        <v>53</v>
      </c>
      <c r="D410" t="s">
        <v>32</v>
      </c>
    </row>
    <row r="411" spans="1:4" x14ac:dyDescent="0.25">
      <c r="A411" s="2">
        <v>44459</v>
      </c>
      <c r="B411" t="s">
        <v>5</v>
      </c>
      <c r="C411">
        <v>5</v>
      </c>
      <c r="D411" t="s">
        <v>6</v>
      </c>
    </row>
    <row r="412" spans="1:4" x14ac:dyDescent="0.25">
      <c r="A412" s="2">
        <v>44460</v>
      </c>
      <c r="B412" t="s">
        <v>5</v>
      </c>
      <c r="C412">
        <v>5</v>
      </c>
      <c r="D412" t="s">
        <v>6</v>
      </c>
    </row>
    <row r="413" spans="1:4" x14ac:dyDescent="0.25">
      <c r="A413" s="2">
        <v>44460</v>
      </c>
      <c r="B413" t="s">
        <v>11</v>
      </c>
      <c r="C413">
        <v>177.9</v>
      </c>
      <c r="D413" t="s">
        <v>12</v>
      </c>
    </row>
    <row r="414" spans="1:4" x14ac:dyDescent="0.25">
      <c r="A414" s="2">
        <v>44461</v>
      </c>
      <c r="B414" t="s">
        <v>34</v>
      </c>
      <c r="C414">
        <v>45.300000000000004</v>
      </c>
      <c r="D414" t="s">
        <v>22</v>
      </c>
    </row>
    <row r="415" spans="1:4" x14ac:dyDescent="0.25">
      <c r="A415" s="2">
        <v>44462</v>
      </c>
      <c r="B415" t="s">
        <v>35</v>
      </c>
      <c r="C415">
        <v>20.099999999999998</v>
      </c>
      <c r="D415" t="s">
        <v>22</v>
      </c>
    </row>
    <row r="416" spans="1:4" x14ac:dyDescent="0.25">
      <c r="A416" s="2">
        <v>44463</v>
      </c>
      <c r="B416" t="s">
        <v>5</v>
      </c>
      <c r="C416">
        <v>5</v>
      </c>
      <c r="D416" t="s">
        <v>6</v>
      </c>
    </row>
    <row r="417" spans="1:4" x14ac:dyDescent="0.25">
      <c r="A417" s="2">
        <v>44463</v>
      </c>
      <c r="B417" t="s">
        <v>36</v>
      </c>
      <c r="C417">
        <v>55</v>
      </c>
      <c r="D417" t="s">
        <v>37</v>
      </c>
    </row>
    <row r="418" spans="1:4" x14ac:dyDescent="0.25">
      <c r="A418" s="2">
        <v>44463</v>
      </c>
      <c r="B418" t="s">
        <v>15</v>
      </c>
      <c r="C418">
        <v>70.600000000000023</v>
      </c>
      <c r="D418" t="s">
        <v>16</v>
      </c>
    </row>
    <row r="419" spans="1:4" x14ac:dyDescent="0.25">
      <c r="A419" s="2">
        <v>44464</v>
      </c>
      <c r="B419" t="s">
        <v>5</v>
      </c>
      <c r="C419">
        <v>5</v>
      </c>
      <c r="D419" t="s">
        <v>6</v>
      </c>
    </row>
    <row r="420" spans="1:4" x14ac:dyDescent="0.25">
      <c r="A420" s="2">
        <v>44465</v>
      </c>
      <c r="B420" t="s">
        <v>5</v>
      </c>
      <c r="C420">
        <v>5</v>
      </c>
      <c r="D420" t="s">
        <v>6</v>
      </c>
    </row>
    <row r="421" spans="1:4" x14ac:dyDescent="0.25">
      <c r="A421" s="2">
        <v>44466</v>
      </c>
      <c r="B421" t="s">
        <v>5</v>
      </c>
      <c r="C421">
        <v>5</v>
      </c>
      <c r="D421" t="s">
        <v>6</v>
      </c>
    </row>
    <row r="422" spans="1:4" x14ac:dyDescent="0.25">
      <c r="A422" s="2">
        <v>44467</v>
      </c>
      <c r="B422" t="s">
        <v>5</v>
      </c>
      <c r="C422">
        <v>5</v>
      </c>
      <c r="D422" t="s">
        <v>6</v>
      </c>
    </row>
    <row r="423" spans="1:4" x14ac:dyDescent="0.25">
      <c r="A423" s="2">
        <v>44467</v>
      </c>
      <c r="B423" t="s">
        <v>11</v>
      </c>
      <c r="C423">
        <v>223</v>
      </c>
      <c r="D423" t="s">
        <v>12</v>
      </c>
    </row>
    <row r="424" spans="1:4" x14ac:dyDescent="0.25">
      <c r="A424" s="2">
        <v>44468</v>
      </c>
      <c r="B424" t="s">
        <v>38</v>
      </c>
      <c r="C424">
        <v>132.9</v>
      </c>
      <c r="D424" t="s">
        <v>20</v>
      </c>
    </row>
    <row r="425" spans="1:4" x14ac:dyDescent="0.25">
      <c r="A425" s="2">
        <v>44468</v>
      </c>
      <c r="B425" t="s">
        <v>40</v>
      </c>
      <c r="C425">
        <v>175</v>
      </c>
      <c r="D425" t="s">
        <v>20</v>
      </c>
    </row>
    <row r="426" spans="1:4" x14ac:dyDescent="0.25">
      <c r="A426" s="2">
        <v>44469</v>
      </c>
      <c r="B426" t="s">
        <v>19</v>
      </c>
      <c r="C426">
        <v>153.39999999999998</v>
      </c>
      <c r="D426" t="s">
        <v>20</v>
      </c>
    </row>
    <row r="427" spans="1:4" x14ac:dyDescent="0.25">
      <c r="A427" s="2">
        <v>44469</v>
      </c>
      <c r="B427" t="s">
        <v>44</v>
      </c>
      <c r="C427">
        <v>15</v>
      </c>
      <c r="D427" t="s">
        <v>22</v>
      </c>
    </row>
    <row r="428" spans="1:4" x14ac:dyDescent="0.25">
      <c r="A428" s="2">
        <v>44469</v>
      </c>
      <c r="B428" t="s">
        <v>23</v>
      </c>
      <c r="C428">
        <v>31.200000000000003</v>
      </c>
      <c r="D428" t="s">
        <v>24</v>
      </c>
    </row>
    <row r="429" spans="1:4" x14ac:dyDescent="0.25">
      <c r="A429" s="2">
        <v>44470</v>
      </c>
      <c r="B429" t="s">
        <v>5</v>
      </c>
      <c r="C429">
        <v>5</v>
      </c>
      <c r="D429" t="s">
        <v>6</v>
      </c>
    </row>
    <row r="430" spans="1:4" x14ac:dyDescent="0.25">
      <c r="A430" s="2">
        <v>44472</v>
      </c>
      <c r="B430" t="s">
        <v>5</v>
      </c>
      <c r="C430">
        <v>5</v>
      </c>
      <c r="D430" t="s">
        <v>6</v>
      </c>
    </row>
    <row r="431" spans="1:4" x14ac:dyDescent="0.25">
      <c r="A431" s="2">
        <v>44473</v>
      </c>
      <c r="B431" t="s">
        <v>5</v>
      </c>
      <c r="C431">
        <v>5</v>
      </c>
      <c r="D431" t="s">
        <v>6</v>
      </c>
    </row>
    <row r="432" spans="1:4" x14ac:dyDescent="0.25">
      <c r="A432" s="2">
        <v>44475</v>
      </c>
      <c r="B432" t="s">
        <v>5</v>
      </c>
      <c r="C432">
        <v>5</v>
      </c>
      <c r="D432" t="s">
        <v>6</v>
      </c>
    </row>
    <row r="433" spans="1:4" x14ac:dyDescent="0.25">
      <c r="A433" s="2">
        <v>44475</v>
      </c>
      <c r="B433" t="s">
        <v>5</v>
      </c>
      <c r="C433">
        <v>5</v>
      </c>
      <c r="D433" t="s">
        <v>6</v>
      </c>
    </row>
    <row r="434" spans="1:4" x14ac:dyDescent="0.25">
      <c r="A434" s="2">
        <v>44475</v>
      </c>
      <c r="B434" t="s">
        <v>9</v>
      </c>
      <c r="C434">
        <v>150</v>
      </c>
      <c r="D434" t="s">
        <v>10</v>
      </c>
    </row>
    <row r="435" spans="1:4" x14ac:dyDescent="0.25">
      <c r="A435" s="2">
        <v>44475</v>
      </c>
      <c r="B435" t="s">
        <v>7</v>
      </c>
      <c r="C435">
        <v>900</v>
      </c>
      <c r="D435" t="s">
        <v>8</v>
      </c>
    </row>
    <row r="436" spans="1:4" x14ac:dyDescent="0.25">
      <c r="A436" s="2">
        <v>44476</v>
      </c>
      <c r="B436" t="s">
        <v>5</v>
      </c>
      <c r="C436">
        <v>5</v>
      </c>
      <c r="D436" t="s">
        <v>6</v>
      </c>
    </row>
    <row r="437" spans="1:4" x14ac:dyDescent="0.25">
      <c r="A437" s="2">
        <v>44477</v>
      </c>
      <c r="B437" t="s">
        <v>5</v>
      </c>
      <c r="C437">
        <v>5</v>
      </c>
      <c r="D437" t="s">
        <v>6</v>
      </c>
    </row>
    <row r="438" spans="1:4" x14ac:dyDescent="0.25">
      <c r="A438" s="2">
        <v>44477</v>
      </c>
      <c r="B438" t="s">
        <v>11</v>
      </c>
      <c r="C438">
        <v>105</v>
      </c>
      <c r="D438" t="s">
        <v>12</v>
      </c>
    </row>
    <row r="439" spans="1:4" x14ac:dyDescent="0.25">
      <c r="A439" s="2">
        <v>44480</v>
      </c>
      <c r="B439" t="s">
        <v>5</v>
      </c>
      <c r="C439">
        <v>5</v>
      </c>
      <c r="D439" t="s">
        <v>6</v>
      </c>
    </row>
    <row r="440" spans="1:4" x14ac:dyDescent="0.25">
      <c r="A440" s="2">
        <v>44480</v>
      </c>
      <c r="B440" t="s">
        <v>13</v>
      </c>
      <c r="C440">
        <v>59</v>
      </c>
      <c r="D440" t="s">
        <v>14</v>
      </c>
    </row>
    <row r="441" spans="1:4" x14ac:dyDescent="0.25">
      <c r="A441" s="2">
        <v>44481</v>
      </c>
      <c r="B441" t="s">
        <v>5</v>
      </c>
      <c r="C441">
        <v>5</v>
      </c>
      <c r="D441" t="s">
        <v>6</v>
      </c>
    </row>
    <row r="442" spans="1:4" x14ac:dyDescent="0.25">
      <c r="A442" s="2">
        <v>44482</v>
      </c>
      <c r="B442" t="s">
        <v>5</v>
      </c>
      <c r="C442">
        <v>5</v>
      </c>
      <c r="D442" t="s">
        <v>6</v>
      </c>
    </row>
    <row r="443" spans="1:4" x14ac:dyDescent="0.25">
      <c r="A443" s="2">
        <v>44482</v>
      </c>
      <c r="B443" t="s">
        <v>15</v>
      </c>
      <c r="C443">
        <v>86.399999999999977</v>
      </c>
      <c r="D443" t="s">
        <v>16</v>
      </c>
    </row>
    <row r="444" spans="1:4" x14ac:dyDescent="0.25">
      <c r="A444" s="2">
        <v>44483</v>
      </c>
      <c r="B444" t="s">
        <v>5</v>
      </c>
      <c r="C444">
        <v>5</v>
      </c>
      <c r="D444" t="s">
        <v>6</v>
      </c>
    </row>
    <row r="445" spans="1:4" x14ac:dyDescent="0.25">
      <c r="A445" s="2">
        <v>44484</v>
      </c>
      <c r="B445" t="s">
        <v>5</v>
      </c>
      <c r="C445">
        <v>5</v>
      </c>
      <c r="D445" t="s">
        <v>6</v>
      </c>
    </row>
    <row r="446" spans="1:4" x14ac:dyDescent="0.25">
      <c r="A446" s="2">
        <v>44484</v>
      </c>
      <c r="B446" t="s">
        <v>11</v>
      </c>
      <c r="C446">
        <v>143.9</v>
      </c>
      <c r="D446" t="s">
        <v>12</v>
      </c>
    </row>
    <row r="447" spans="1:4" x14ac:dyDescent="0.25">
      <c r="A447" s="2">
        <v>44485</v>
      </c>
      <c r="B447" t="s">
        <v>19</v>
      </c>
      <c r="C447">
        <v>106.70000000000002</v>
      </c>
      <c r="D447" t="s">
        <v>20</v>
      </c>
    </row>
    <row r="448" spans="1:4" x14ac:dyDescent="0.25">
      <c r="A448" s="2">
        <v>44485</v>
      </c>
      <c r="B448" t="s">
        <v>5</v>
      </c>
      <c r="C448">
        <v>5</v>
      </c>
      <c r="D448" t="s">
        <v>6</v>
      </c>
    </row>
    <row r="449" spans="1:4" x14ac:dyDescent="0.25">
      <c r="A449" s="2">
        <v>44485</v>
      </c>
      <c r="B449" t="s">
        <v>17</v>
      </c>
      <c r="C449">
        <v>48.8</v>
      </c>
      <c r="D449" t="s">
        <v>18</v>
      </c>
    </row>
    <row r="450" spans="1:4" x14ac:dyDescent="0.25">
      <c r="A450" s="2">
        <v>44485</v>
      </c>
      <c r="B450" t="s">
        <v>21</v>
      </c>
      <c r="C450">
        <v>61.1</v>
      </c>
      <c r="D450" t="s">
        <v>22</v>
      </c>
    </row>
    <row r="451" spans="1:4" x14ac:dyDescent="0.25">
      <c r="A451" s="2">
        <v>44486</v>
      </c>
      <c r="B451" t="s">
        <v>23</v>
      </c>
      <c r="C451">
        <v>37.200000000000003</v>
      </c>
      <c r="D451" t="s">
        <v>24</v>
      </c>
    </row>
    <row r="452" spans="1:4" x14ac:dyDescent="0.25">
      <c r="A452" s="2">
        <v>44487</v>
      </c>
      <c r="B452" t="s">
        <v>5</v>
      </c>
      <c r="C452">
        <v>5</v>
      </c>
      <c r="D452" t="s">
        <v>6</v>
      </c>
    </row>
    <row r="453" spans="1:4" x14ac:dyDescent="0.25">
      <c r="A453" s="2">
        <v>44487</v>
      </c>
      <c r="B453" t="s">
        <v>25</v>
      </c>
      <c r="C453">
        <v>30</v>
      </c>
      <c r="D453" t="s">
        <v>26</v>
      </c>
    </row>
    <row r="454" spans="1:4" x14ac:dyDescent="0.25">
      <c r="A454" s="2">
        <v>44488</v>
      </c>
      <c r="B454" t="s">
        <v>5</v>
      </c>
      <c r="C454">
        <v>5</v>
      </c>
      <c r="D454" t="s">
        <v>6</v>
      </c>
    </row>
    <row r="455" spans="1:4" x14ac:dyDescent="0.25">
      <c r="A455" s="2">
        <v>44488</v>
      </c>
      <c r="B455" t="s">
        <v>41</v>
      </c>
      <c r="C455">
        <v>75</v>
      </c>
      <c r="D455" t="s">
        <v>42</v>
      </c>
    </row>
    <row r="456" spans="1:4" x14ac:dyDescent="0.25">
      <c r="A456" s="2">
        <v>44488</v>
      </c>
      <c r="B456" t="s">
        <v>29</v>
      </c>
      <c r="C456">
        <v>40</v>
      </c>
      <c r="D456" t="s">
        <v>30</v>
      </c>
    </row>
    <row r="457" spans="1:4" x14ac:dyDescent="0.25">
      <c r="A457" s="2">
        <v>44489</v>
      </c>
      <c r="B457" t="s">
        <v>5</v>
      </c>
      <c r="C457">
        <v>5</v>
      </c>
      <c r="D457" t="s">
        <v>6</v>
      </c>
    </row>
    <row r="458" spans="1:4" x14ac:dyDescent="0.25">
      <c r="A458" s="2">
        <v>44489</v>
      </c>
      <c r="B458" t="s">
        <v>33</v>
      </c>
      <c r="C458">
        <v>35</v>
      </c>
      <c r="D458" t="s">
        <v>18</v>
      </c>
    </row>
    <row r="459" spans="1:4" x14ac:dyDescent="0.25">
      <c r="A459" s="2">
        <v>44489</v>
      </c>
      <c r="B459" t="s">
        <v>31</v>
      </c>
      <c r="C459">
        <v>54.1</v>
      </c>
      <c r="D459" t="s">
        <v>32</v>
      </c>
    </row>
    <row r="460" spans="1:4" x14ac:dyDescent="0.25">
      <c r="A460" s="2">
        <v>44490</v>
      </c>
      <c r="B460" t="s">
        <v>5</v>
      </c>
      <c r="C460">
        <v>5</v>
      </c>
      <c r="D460" t="s">
        <v>6</v>
      </c>
    </row>
    <row r="461" spans="1:4" x14ac:dyDescent="0.25">
      <c r="A461" s="2">
        <v>44491</v>
      </c>
      <c r="B461" t="s">
        <v>5</v>
      </c>
      <c r="C461">
        <v>5</v>
      </c>
      <c r="D461" t="s">
        <v>6</v>
      </c>
    </row>
    <row r="462" spans="1:4" x14ac:dyDescent="0.25">
      <c r="A462" s="2">
        <v>44491</v>
      </c>
      <c r="B462" t="s">
        <v>11</v>
      </c>
      <c r="C462">
        <v>178.9</v>
      </c>
      <c r="D462" t="s">
        <v>12</v>
      </c>
    </row>
    <row r="463" spans="1:4" x14ac:dyDescent="0.25">
      <c r="A463" s="2">
        <v>44492</v>
      </c>
      <c r="B463" t="s">
        <v>34</v>
      </c>
      <c r="C463">
        <v>46.2</v>
      </c>
      <c r="D463" t="s">
        <v>22</v>
      </c>
    </row>
    <row r="464" spans="1:4" x14ac:dyDescent="0.25">
      <c r="A464" s="2">
        <v>44493</v>
      </c>
      <c r="B464" t="s">
        <v>35</v>
      </c>
      <c r="C464">
        <v>21.099999999999998</v>
      </c>
      <c r="D464" t="s">
        <v>22</v>
      </c>
    </row>
    <row r="465" spans="1:4" x14ac:dyDescent="0.25">
      <c r="A465" s="2">
        <v>44494</v>
      </c>
      <c r="B465" t="s">
        <v>5</v>
      </c>
      <c r="C465">
        <v>5</v>
      </c>
      <c r="D465" t="s">
        <v>6</v>
      </c>
    </row>
    <row r="466" spans="1:4" x14ac:dyDescent="0.25">
      <c r="A466" s="2">
        <v>44494</v>
      </c>
      <c r="B466" t="s">
        <v>36</v>
      </c>
      <c r="C466">
        <v>55</v>
      </c>
      <c r="D466" t="s">
        <v>37</v>
      </c>
    </row>
    <row r="467" spans="1:4" x14ac:dyDescent="0.25">
      <c r="A467" s="2">
        <v>44494</v>
      </c>
      <c r="B467" t="s">
        <v>15</v>
      </c>
      <c r="C467">
        <v>71.500000000000028</v>
      </c>
      <c r="D467" t="s">
        <v>16</v>
      </c>
    </row>
    <row r="468" spans="1:4" x14ac:dyDescent="0.25">
      <c r="A468" s="2">
        <v>44495</v>
      </c>
      <c r="B468" t="s">
        <v>5</v>
      </c>
      <c r="C468">
        <v>5</v>
      </c>
      <c r="D468" t="s">
        <v>6</v>
      </c>
    </row>
    <row r="469" spans="1:4" x14ac:dyDescent="0.25">
      <c r="A469" s="2">
        <v>44496</v>
      </c>
      <c r="B469" t="s">
        <v>5</v>
      </c>
      <c r="C469">
        <v>5</v>
      </c>
      <c r="D469" t="s">
        <v>6</v>
      </c>
    </row>
    <row r="470" spans="1:4" x14ac:dyDescent="0.25">
      <c r="A470" s="2">
        <v>44497</v>
      </c>
      <c r="B470" t="s">
        <v>5</v>
      </c>
      <c r="C470">
        <v>5</v>
      </c>
      <c r="D470" t="s">
        <v>6</v>
      </c>
    </row>
    <row r="471" spans="1:4" x14ac:dyDescent="0.25">
      <c r="A471" s="2">
        <v>44498</v>
      </c>
      <c r="B471" t="s">
        <v>5</v>
      </c>
      <c r="C471">
        <v>5</v>
      </c>
      <c r="D471" t="s">
        <v>6</v>
      </c>
    </row>
    <row r="472" spans="1:4" x14ac:dyDescent="0.25">
      <c r="A472" s="2">
        <v>44498</v>
      </c>
      <c r="B472" t="s">
        <v>11</v>
      </c>
      <c r="C472">
        <v>189</v>
      </c>
      <c r="D472" t="s">
        <v>12</v>
      </c>
    </row>
    <row r="473" spans="1:4" x14ac:dyDescent="0.25">
      <c r="A473" s="2">
        <v>44499</v>
      </c>
      <c r="B473" t="s">
        <v>38</v>
      </c>
      <c r="C473">
        <v>133.80000000000001</v>
      </c>
      <c r="D473" t="s">
        <v>20</v>
      </c>
    </row>
    <row r="474" spans="1:4" x14ac:dyDescent="0.25">
      <c r="A474" s="2">
        <v>44499</v>
      </c>
      <c r="B474" t="s">
        <v>39</v>
      </c>
      <c r="C474">
        <v>184.39999999999998</v>
      </c>
      <c r="D474" t="s">
        <v>18</v>
      </c>
    </row>
    <row r="475" spans="1:4" x14ac:dyDescent="0.25">
      <c r="A475" s="2">
        <v>44500</v>
      </c>
      <c r="B475" t="s">
        <v>19</v>
      </c>
      <c r="C475">
        <v>154.49999999999997</v>
      </c>
      <c r="D475" t="s">
        <v>20</v>
      </c>
    </row>
    <row r="476" spans="1:4" x14ac:dyDescent="0.25">
      <c r="A476" s="2">
        <v>44500</v>
      </c>
      <c r="B476" t="s">
        <v>44</v>
      </c>
      <c r="C476">
        <v>15</v>
      </c>
      <c r="D476" t="s">
        <v>22</v>
      </c>
    </row>
    <row r="477" spans="1:4" x14ac:dyDescent="0.25">
      <c r="A477" s="2">
        <v>44500</v>
      </c>
      <c r="B477" t="s">
        <v>23</v>
      </c>
      <c r="C477">
        <v>32.1</v>
      </c>
      <c r="D477" t="s">
        <v>24</v>
      </c>
    </row>
    <row r="478" spans="1:4" x14ac:dyDescent="0.25">
      <c r="A478" s="2">
        <v>44501</v>
      </c>
      <c r="B478" t="s">
        <v>5</v>
      </c>
      <c r="C478">
        <v>5</v>
      </c>
      <c r="D478" t="s">
        <v>6</v>
      </c>
    </row>
    <row r="479" spans="1:4" x14ac:dyDescent="0.25">
      <c r="A479" s="2">
        <v>44503</v>
      </c>
      <c r="B479" t="s">
        <v>5</v>
      </c>
      <c r="C479">
        <v>5</v>
      </c>
      <c r="D479" t="s">
        <v>6</v>
      </c>
    </row>
    <row r="480" spans="1:4" x14ac:dyDescent="0.25">
      <c r="A480" s="2">
        <v>44504</v>
      </c>
      <c r="B480" t="s">
        <v>5</v>
      </c>
      <c r="C480">
        <v>5</v>
      </c>
      <c r="D480" t="s">
        <v>6</v>
      </c>
    </row>
    <row r="481" spans="1:4" x14ac:dyDescent="0.25">
      <c r="A481" s="2">
        <v>44506</v>
      </c>
      <c r="B481" t="s">
        <v>7</v>
      </c>
      <c r="C481">
        <v>927</v>
      </c>
      <c r="D481" t="s">
        <v>8</v>
      </c>
    </row>
    <row r="482" spans="1:4" x14ac:dyDescent="0.25">
      <c r="A482" s="2">
        <v>44506</v>
      </c>
      <c r="B482" t="s">
        <v>9</v>
      </c>
      <c r="C482">
        <v>150</v>
      </c>
      <c r="D482" t="s">
        <v>10</v>
      </c>
    </row>
    <row r="483" spans="1:4" x14ac:dyDescent="0.25">
      <c r="A483" s="2">
        <v>44506</v>
      </c>
      <c r="B483" t="s">
        <v>5</v>
      </c>
      <c r="C483">
        <v>5</v>
      </c>
      <c r="D483" t="s">
        <v>6</v>
      </c>
    </row>
    <row r="484" spans="1:4" x14ac:dyDescent="0.25">
      <c r="A484" s="2">
        <v>44506</v>
      </c>
      <c r="B484" t="s">
        <v>5</v>
      </c>
      <c r="C484">
        <v>5</v>
      </c>
      <c r="D484" t="s">
        <v>6</v>
      </c>
    </row>
    <row r="485" spans="1:4" x14ac:dyDescent="0.25">
      <c r="A485" s="2">
        <v>44507</v>
      </c>
      <c r="B485" t="s">
        <v>5</v>
      </c>
      <c r="C485">
        <v>5</v>
      </c>
      <c r="D485" t="s">
        <v>6</v>
      </c>
    </row>
    <row r="486" spans="1:4" x14ac:dyDescent="0.25">
      <c r="A486" s="2">
        <v>44508</v>
      </c>
      <c r="B486" t="s">
        <v>5</v>
      </c>
      <c r="C486">
        <v>5</v>
      </c>
      <c r="D486" t="s">
        <v>6</v>
      </c>
    </row>
    <row r="487" spans="1:4" x14ac:dyDescent="0.25">
      <c r="A487" s="2">
        <v>44508</v>
      </c>
      <c r="B487" t="s">
        <v>11</v>
      </c>
      <c r="C487">
        <v>160</v>
      </c>
      <c r="D487" t="s">
        <v>12</v>
      </c>
    </row>
    <row r="488" spans="1:4" x14ac:dyDescent="0.25">
      <c r="A488" s="2">
        <v>44511</v>
      </c>
      <c r="B488" t="s">
        <v>13</v>
      </c>
      <c r="C488">
        <v>49</v>
      </c>
      <c r="D488" t="s">
        <v>14</v>
      </c>
    </row>
    <row r="489" spans="1:4" x14ac:dyDescent="0.25">
      <c r="A489" s="2">
        <v>44511</v>
      </c>
      <c r="B489" t="s">
        <v>5</v>
      </c>
      <c r="C489">
        <v>5</v>
      </c>
      <c r="D489" t="s">
        <v>6</v>
      </c>
    </row>
    <row r="490" spans="1:4" x14ac:dyDescent="0.25">
      <c r="A490" s="2">
        <v>44512</v>
      </c>
      <c r="B490" t="s">
        <v>5</v>
      </c>
      <c r="C490">
        <v>5</v>
      </c>
      <c r="D490" t="s">
        <v>6</v>
      </c>
    </row>
    <row r="491" spans="1:4" x14ac:dyDescent="0.25">
      <c r="A491" s="2">
        <v>44513</v>
      </c>
      <c r="B491" t="s">
        <v>15</v>
      </c>
      <c r="C491">
        <v>94</v>
      </c>
      <c r="D491" t="s">
        <v>16</v>
      </c>
    </row>
    <row r="492" spans="1:4" x14ac:dyDescent="0.25">
      <c r="A492" s="2">
        <v>44513</v>
      </c>
      <c r="B492" t="s">
        <v>5</v>
      </c>
      <c r="C492">
        <v>5</v>
      </c>
      <c r="D492" t="s">
        <v>6</v>
      </c>
    </row>
    <row r="493" spans="1:4" x14ac:dyDescent="0.25">
      <c r="A493" s="2">
        <v>44514</v>
      </c>
      <c r="B493" t="s">
        <v>5</v>
      </c>
      <c r="C493">
        <v>5</v>
      </c>
      <c r="D493" t="s">
        <v>6</v>
      </c>
    </row>
    <row r="494" spans="1:4" x14ac:dyDescent="0.25">
      <c r="A494" s="2">
        <v>44515</v>
      </c>
      <c r="B494" t="s">
        <v>11</v>
      </c>
      <c r="C494">
        <v>133</v>
      </c>
      <c r="D494" t="s">
        <v>12</v>
      </c>
    </row>
    <row r="495" spans="1:4" x14ac:dyDescent="0.25">
      <c r="A495" s="2">
        <v>44515</v>
      </c>
      <c r="B495" t="s">
        <v>5</v>
      </c>
      <c r="C495">
        <v>5</v>
      </c>
      <c r="D495" t="s">
        <v>6</v>
      </c>
    </row>
    <row r="496" spans="1:4" x14ac:dyDescent="0.25">
      <c r="A496" s="2">
        <v>44516</v>
      </c>
      <c r="B496" t="s">
        <v>5</v>
      </c>
      <c r="C496">
        <v>5</v>
      </c>
      <c r="D496" t="s">
        <v>6</v>
      </c>
    </row>
    <row r="497" spans="1:4" x14ac:dyDescent="0.25">
      <c r="A497" s="2">
        <v>44516</v>
      </c>
      <c r="B497" t="s">
        <v>17</v>
      </c>
      <c r="C497">
        <v>36</v>
      </c>
      <c r="D497" t="s">
        <v>18</v>
      </c>
    </row>
    <row r="498" spans="1:4" x14ac:dyDescent="0.25">
      <c r="A498" s="2">
        <v>44516</v>
      </c>
      <c r="B498" t="s">
        <v>19</v>
      </c>
      <c r="C498">
        <v>74</v>
      </c>
      <c r="D498" t="s">
        <v>20</v>
      </c>
    </row>
    <row r="499" spans="1:4" x14ac:dyDescent="0.25">
      <c r="A499" s="2">
        <v>44516</v>
      </c>
      <c r="B499" t="s">
        <v>21</v>
      </c>
      <c r="C499">
        <v>72</v>
      </c>
      <c r="D499" t="s">
        <v>22</v>
      </c>
    </row>
    <row r="500" spans="1:4" x14ac:dyDescent="0.25">
      <c r="A500" s="2">
        <v>44517</v>
      </c>
      <c r="B500" t="s">
        <v>23</v>
      </c>
      <c r="C500">
        <v>28</v>
      </c>
      <c r="D500" t="s">
        <v>24</v>
      </c>
    </row>
    <row r="501" spans="1:4" x14ac:dyDescent="0.25">
      <c r="A501" s="2">
        <v>44518</v>
      </c>
      <c r="B501" t="s">
        <v>25</v>
      </c>
      <c r="C501">
        <v>30</v>
      </c>
      <c r="D501" t="s">
        <v>26</v>
      </c>
    </row>
    <row r="502" spans="1:4" x14ac:dyDescent="0.25">
      <c r="A502" s="2">
        <v>44518</v>
      </c>
      <c r="B502" t="s">
        <v>5</v>
      </c>
      <c r="C502">
        <v>5</v>
      </c>
      <c r="D502" t="s">
        <v>6</v>
      </c>
    </row>
    <row r="503" spans="1:4" x14ac:dyDescent="0.25">
      <c r="A503" s="2">
        <v>44519</v>
      </c>
      <c r="B503" t="s">
        <v>5</v>
      </c>
      <c r="C503">
        <v>5</v>
      </c>
      <c r="D503" t="s">
        <v>6</v>
      </c>
    </row>
    <row r="504" spans="1:4" x14ac:dyDescent="0.25">
      <c r="A504" s="2">
        <v>44519</v>
      </c>
      <c r="B504" t="s">
        <v>29</v>
      </c>
      <c r="C504">
        <v>40</v>
      </c>
      <c r="D504" t="s">
        <v>30</v>
      </c>
    </row>
    <row r="505" spans="1:4" x14ac:dyDescent="0.25">
      <c r="A505" s="2">
        <v>44520</v>
      </c>
      <c r="B505" t="s">
        <v>33</v>
      </c>
      <c r="C505">
        <v>35</v>
      </c>
      <c r="D505" t="s">
        <v>18</v>
      </c>
    </row>
    <row r="506" spans="1:4" x14ac:dyDescent="0.25">
      <c r="A506" s="2">
        <v>44520</v>
      </c>
      <c r="B506" t="s">
        <v>5</v>
      </c>
      <c r="C506">
        <v>5</v>
      </c>
      <c r="D506" t="s">
        <v>6</v>
      </c>
    </row>
    <row r="507" spans="1:4" x14ac:dyDescent="0.25">
      <c r="A507" s="2">
        <v>44521</v>
      </c>
      <c r="B507" t="s">
        <v>5</v>
      </c>
      <c r="C507">
        <v>5</v>
      </c>
      <c r="D507" t="s">
        <v>6</v>
      </c>
    </row>
    <row r="508" spans="1:4" x14ac:dyDescent="0.25">
      <c r="A508" s="2">
        <v>44522</v>
      </c>
      <c r="B508" t="s">
        <v>5</v>
      </c>
      <c r="C508">
        <v>5</v>
      </c>
      <c r="D508" t="s">
        <v>6</v>
      </c>
    </row>
    <row r="509" spans="1:4" x14ac:dyDescent="0.25">
      <c r="A509" s="2">
        <v>44522</v>
      </c>
      <c r="B509" t="s">
        <v>11</v>
      </c>
      <c r="C509">
        <v>214</v>
      </c>
      <c r="D509" t="s">
        <v>12</v>
      </c>
    </row>
    <row r="510" spans="1:4" x14ac:dyDescent="0.25">
      <c r="A510" s="2">
        <v>44523</v>
      </c>
      <c r="B510" t="s">
        <v>34</v>
      </c>
      <c r="C510">
        <v>59</v>
      </c>
      <c r="D510" t="s">
        <v>22</v>
      </c>
    </row>
    <row r="511" spans="1:4" x14ac:dyDescent="0.25">
      <c r="A511" s="2">
        <v>44524</v>
      </c>
      <c r="B511" t="s">
        <v>35</v>
      </c>
      <c r="C511">
        <v>13</v>
      </c>
      <c r="D511" t="s">
        <v>22</v>
      </c>
    </row>
    <row r="512" spans="1:4" x14ac:dyDescent="0.25">
      <c r="A512" s="2">
        <v>44525</v>
      </c>
      <c r="B512" t="s">
        <v>36</v>
      </c>
      <c r="C512">
        <v>55</v>
      </c>
      <c r="D512" t="s">
        <v>37</v>
      </c>
    </row>
    <row r="513" spans="1:4" x14ac:dyDescent="0.25">
      <c r="A513" s="2">
        <v>44525</v>
      </c>
      <c r="B513" t="s">
        <v>15</v>
      </c>
      <c r="C513">
        <v>69</v>
      </c>
      <c r="D513" t="s">
        <v>16</v>
      </c>
    </row>
    <row r="514" spans="1:4" x14ac:dyDescent="0.25">
      <c r="A514" s="2">
        <v>44525</v>
      </c>
      <c r="B514" t="s">
        <v>5</v>
      </c>
      <c r="C514">
        <v>5</v>
      </c>
      <c r="D514" t="s">
        <v>6</v>
      </c>
    </row>
    <row r="515" spans="1:4" x14ac:dyDescent="0.25">
      <c r="A515" s="2">
        <v>44526</v>
      </c>
      <c r="B515" t="s">
        <v>5</v>
      </c>
      <c r="C515">
        <v>5</v>
      </c>
      <c r="D515" t="s">
        <v>6</v>
      </c>
    </row>
    <row r="516" spans="1:4" x14ac:dyDescent="0.25">
      <c r="A516" s="2">
        <v>44527</v>
      </c>
      <c r="B516" t="s">
        <v>5</v>
      </c>
      <c r="C516">
        <v>5</v>
      </c>
      <c r="D516" t="s">
        <v>6</v>
      </c>
    </row>
    <row r="517" spans="1:4" x14ac:dyDescent="0.25">
      <c r="A517" s="2">
        <v>44528</v>
      </c>
      <c r="B517" t="s">
        <v>5</v>
      </c>
      <c r="C517">
        <v>5</v>
      </c>
      <c r="D517" t="s">
        <v>6</v>
      </c>
    </row>
    <row r="518" spans="1:4" x14ac:dyDescent="0.25">
      <c r="A518" s="2">
        <v>44529</v>
      </c>
      <c r="B518" t="s">
        <v>5</v>
      </c>
      <c r="C518">
        <v>5</v>
      </c>
      <c r="D518" t="s">
        <v>6</v>
      </c>
    </row>
    <row r="519" spans="1:4" x14ac:dyDescent="0.25">
      <c r="A519" s="2">
        <v>44529</v>
      </c>
      <c r="B519" t="s">
        <v>11</v>
      </c>
      <c r="C519">
        <v>210</v>
      </c>
      <c r="D519" t="s">
        <v>12</v>
      </c>
    </row>
    <row r="520" spans="1:4" x14ac:dyDescent="0.25">
      <c r="A520" s="2">
        <v>44530</v>
      </c>
      <c r="B520" t="s">
        <v>19</v>
      </c>
      <c r="C520">
        <v>239</v>
      </c>
      <c r="D520" t="s">
        <v>20</v>
      </c>
    </row>
    <row r="521" spans="1:4" x14ac:dyDescent="0.25">
      <c r="A521" s="2">
        <v>44530</v>
      </c>
      <c r="B521" t="s">
        <v>23</v>
      </c>
      <c r="C521">
        <v>40</v>
      </c>
      <c r="D521" t="s">
        <v>24</v>
      </c>
    </row>
    <row r="522" spans="1:4" x14ac:dyDescent="0.25">
      <c r="A522" s="2">
        <v>44530</v>
      </c>
      <c r="B522" t="s">
        <v>44</v>
      </c>
      <c r="C522">
        <v>30</v>
      </c>
      <c r="D522" t="s">
        <v>22</v>
      </c>
    </row>
    <row r="523" spans="1:4" x14ac:dyDescent="0.25">
      <c r="A523" s="2">
        <v>44531</v>
      </c>
      <c r="B523" t="s">
        <v>5</v>
      </c>
      <c r="C523">
        <v>5</v>
      </c>
      <c r="D523" t="s">
        <v>6</v>
      </c>
    </row>
    <row r="524" spans="1:4" x14ac:dyDescent="0.25">
      <c r="A524" s="2">
        <v>44533</v>
      </c>
      <c r="B524" t="s">
        <v>5</v>
      </c>
      <c r="C524">
        <v>5</v>
      </c>
      <c r="D524" t="s">
        <v>6</v>
      </c>
    </row>
    <row r="525" spans="1:4" x14ac:dyDescent="0.25">
      <c r="A525" s="2">
        <v>44534</v>
      </c>
      <c r="B525" t="s">
        <v>5</v>
      </c>
      <c r="C525">
        <v>5</v>
      </c>
      <c r="D525" t="s">
        <v>6</v>
      </c>
    </row>
    <row r="526" spans="1:4" x14ac:dyDescent="0.25">
      <c r="A526" s="2">
        <v>44536</v>
      </c>
      <c r="B526" t="s">
        <v>7</v>
      </c>
      <c r="C526">
        <v>927</v>
      </c>
      <c r="D526" t="s">
        <v>8</v>
      </c>
    </row>
    <row r="527" spans="1:4" x14ac:dyDescent="0.25">
      <c r="A527" s="2">
        <v>44536</v>
      </c>
      <c r="B527" t="s">
        <v>9</v>
      </c>
      <c r="C527">
        <v>150</v>
      </c>
      <c r="D527" t="s">
        <v>10</v>
      </c>
    </row>
    <row r="528" spans="1:4" x14ac:dyDescent="0.25">
      <c r="A528" s="2">
        <v>44536</v>
      </c>
      <c r="B528" t="s">
        <v>5</v>
      </c>
      <c r="C528">
        <v>5</v>
      </c>
      <c r="D528" t="s">
        <v>6</v>
      </c>
    </row>
    <row r="529" spans="1:4" x14ac:dyDescent="0.25">
      <c r="A529" s="2">
        <v>44536</v>
      </c>
      <c r="B529" t="s">
        <v>5</v>
      </c>
      <c r="C529">
        <v>5</v>
      </c>
      <c r="D529" t="s">
        <v>6</v>
      </c>
    </row>
    <row r="530" spans="1:4" x14ac:dyDescent="0.25">
      <c r="A530" s="2">
        <v>44537</v>
      </c>
      <c r="B530" t="s">
        <v>5</v>
      </c>
      <c r="C530">
        <v>5</v>
      </c>
      <c r="D530" t="s">
        <v>6</v>
      </c>
    </row>
    <row r="531" spans="1:4" x14ac:dyDescent="0.25">
      <c r="A531" s="2">
        <v>44538</v>
      </c>
      <c r="B531" t="s">
        <v>5</v>
      </c>
      <c r="C531">
        <v>5</v>
      </c>
      <c r="D531" t="s">
        <v>6</v>
      </c>
    </row>
    <row r="532" spans="1:4" x14ac:dyDescent="0.25">
      <c r="A532" s="2">
        <v>44538</v>
      </c>
      <c r="B532" t="s">
        <v>11</v>
      </c>
      <c r="C532">
        <v>160</v>
      </c>
      <c r="D532" t="s">
        <v>12</v>
      </c>
    </row>
    <row r="533" spans="1:4" x14ac:dyDescent="0.25">
      <c r="A533" s="2">
        <v>44541</v>
      </c>
      <c r="B533" t="s">
        <v>13</v>
      </c>
      <c r="C533">
        <v>49</v>
      </c>
      <c r="D533" t="s">
        <v>14</v>
      </c>
    </row>
    <row r="534" spans="1:4" x14ac:dyDescent="0.25">
      <c r="A534" s="2">
        <v>44541</v>
      </c>
      <c r="B534" t="s">
        <v>5</v>
      </c>
      <c r="C534">
        <v>5</v>
      </c>
      <c r="D534" t="s">
        <v>6</v>
      </c>
    </row>
    <row r="535" spans="1:4" x14ac:dyDescent="0.25">
      <c r="A535" s="2">
        <v>44542</v>
      </c>
      <c r="B535" t="s">
        <v>5</v>
      </c>
      <c r="C535">
        <v>5</v>
      </c>
      <c r="D535" t="s">
        <v>6</v>
      </c>
    </row>
    <row r="536" spans="1:4" x14ac:dyDescent="0.25">
      <c r="A536" s="2">
        <v>44543</v>
      </c>
      <c r="B536" t="s">
        <v>15</v>
      </c>
      <c r="C536">
        <v>94</v>
      </c>
      <c r="D536" t="s">
        <v>16</v>
      </c>
    </row>
    <row r="537" spans="1:4" x14ac:dyDescent="0.25">
      <c r="A537" s="2">
        <v>44543</v>
      </c>
      <c r="B537" t="s">
        <v>5</v>
      </c>
      <c r="C537">
        <v>5</v>
      </c>
      <c r="D537" t="s">
        <v>6</v>
      </c>
    </row>
    <row r="538" spans="1:4" x14ac:dyDescent="0.25">
      <c r="A538" s="2">
        <v>44544</v>
      </c>
      <c r="B538" t="s">
        <v>5</v>
      </c>
      <c r="C538">
        <v>5</v>
      </c>
      <c r="D538" t="s">
        <v>6</v>
      </c>
    </row>
    <row r="539" spans="1:4" x14ac:dyDescent="0.25">
      <c r="A539" s="2">
        <v>44545</v>
      </c>
      <c r="B539" t="s">
        <v>11</v>
      </c>
      <c r="C539">
        <v>133</v>
      </c>
      <c r="D539" t="s">
        <v>12</v>
      </c>
    </row>
    <row r="540" spans="1:4" x14ac:dyDescent="0.25">
      <c r="A540" s="2">
        <v>44545</v>
      </c>
      <c r="B540" t="s">
        <v>5</v>
      </c>
      <c r="C540">
        <v>5</v>
      </c>
      <c r="D540" t="s">
        <v>6</v>
      </c>
    </row>
    <row r="541" spans="1:4" x14ac:dyDescent="0.25">
      <c r="A541" s="2">
        <v>44546</v>
      </c>
      <c r="B541" t="s">
        <v>5</v>
      </c>
      <c r="C541">
        <v>5</v>
      </c>
      <c r="D541" t="s">
        <v>6</v>
      </c>
    </row>
    <row r="542" spans="1:4" x14ac:dyDescent="0.25">
      <c r="A542" s="2">
        <v>44546</v>
      </c>
      <c r="B542" t="s">
        <v>17</v>
      </c>
      <c r="C542">
        <v>36</v>
      </c>
      <c r="D542" t="s">
        <v>18</v>
      </c>
    </row>
    <row r="543" spans="1:4" x14ac:dyDescent="0.25">
      <c r="A543" s="2">
        <v>44546</v>
      </c>
      <c r="B543" t="s">
        <v>19</v>
      </c>
      <c r="C543">
        <v>74</v>
      </c>
      <c r="D543" t="s">
        <v>20</v>
      </c>
    </row>
    <row r="544" spans="1:4" x14ac:dyDescent="0.25">
      <c r="A544" s="2">
        <v>44546</v>
      </c>
      <c r="B544" t="s">
        <v>21</v>
      </c>
      <c r="C544">
        <v>72</v>
      </c>
      <c r="D544" t="s">
        <v>22</v>
      </c>
    </row>
    <row r="545" spans="1:4" x14ac:dyDescent="0.25">
      <c r="A545" s="2">
        <v>44547</v>
      </c>
      <c r="B545" t="s">
        <v>23</v>
      </c>
      <c r="C545">
        <v>28</v>
      </c>
      <c r="D545" t="s">
        <v>24</v>
      </c>
    </row>
    <row r="546" spans="1:4" x14ac:dyDescent="0.25">
      <c r="A546" s="2">
        <v>44548</v>
      </c>
      <c r="B546" t="s">
        <v>25</v>
      </c>
      <c r="C546">
        <v>30</v>
      </c>
      <c r="D546" t="s">
        <v>26</v>
      </c>
    </row>
    <row r="547" spans="1:4" x14ac:dyDescent="0.25">
      <c r="A547" s="2">
        <v>44548</v>
      </c>
      <c r="B547" t="s">
        <v>5</v>
      </c>
      <c r="C547">
        <v>5</v>
      </c>
      <c r="D547" t="s">
        <v>6</v>
      </c>
    </row>
    <row r="548" spans="1:4" x14ac:dyDescent="0.25">
      <c r="A548" s="2">
        <v>44549</v>
      </c>
      <c r="B548" t="s">
        <v>5</v>
      </c>
      <c r="C548">
        <v>5</v>
      </c>
      <c r="D548" t="s">
        <v>6</v>
      </c>
    </row>
    <row r="549" spans="1:4" x14ac:dyDescent="0.25">
      <c r="A549" s="2">
        <v>44549</v>
      </c>
      <c r="B549" t="s">
        <v>29</v>
      </c>
      <c r="C549">
        <v>40</v>
      </c>
      <c r="D549" t="s">
        <v>30</v>
      </c>
    </row>
    <row r="550" spans="1:4" x14ac:dyDescent="0.25">
      <c r="A550" s="2">
        <v>44550</v>
      </c>
      <c r="B550" t="s">
        <v>33</v>
      </c>
      <c r="C550">
        <v>35</v>
      </c>
      <c r="D550" t="s">
        <v>18</v>
      </c>
    </row>
    <row r="551" spans="1:4" x14ac:dyDescent="0.25">
      <c r="A551" s="2">
        <v>44550</v>
      </c>
      <c r="B551" t="s">
        <v>5</v>
      </c>
      <c r="C551">
        <v>5</v>
      </c>
      <c r="D551" t="s">
        <v>6</v>
      </c>
    </row>
    <row r="552" spans="1:4" x14ac:dyDescent="0.25">
      <c r="A552" s="2">
        <v>44551</v>
      </c>
      <c r="B552" t="s">
        <v>5</v>
      </c>
      <c r="C552">
        <v>5</v>
      </c>
      <c r="D552" t="s">
        <v>6</v>
      </c>
    </row>
    <row r="553" spans="1:4" x14ac:dyDescent="0.25">
      <c r="A553" s="2">
        <v>44552</v>
      </c>
      <c r="B553" t="s">
        <v>5</v>
      </c>
      <c r="C553">
        <v>5</v>
      </c>
      <c r="D553" t="s">
        <v>6</v>
      </c>
    </row>
    <row r="554" spans="1:4" x14ac:dyDescent="0.25">
      <c r="A554" s="2">
        <v>44552</v>
      </c>
      <c r="B554" t="s">
        <v>11</v>
      </c>
      <c r="C554">
        <v>214</v>
      </c>
      <c r="D554" t="s">
        <v>12</v>
      </c>
    </row>
    <row r="555" spans="1:4" x14ac:dyDescent="0.25">
      <c r="A555" s="2">
        <v>44553</v>
      </c>
      <c r="B555" t="s">
        <v>34</v>
      </c>
      <c r="C555">
        <v>59</v>
      </c>
      <c r="D555" t="s">
        <v>22</v>
      </c>
    </row>
    <row r="556" spans="1:4" x14ac:dyDescent="0.25">
      <c r="A556" s="2">
        <v>44554</v>
      </c>
      <c r="B556" t="s">
        <v>35</v>
      </c>
      <c r="C556">
        <v>13</v>
      </c>
      <c r="D556" t="s">
        <v>22</v>
      </c>
    </row>
    <row r="557" spans="1:4" x14ac:dyDescent="0.25">
      <c r="A557" s="2">
        <v>44555</v>
      </c>
      <c r="B557" t="s">
        <v>36</v>
      </c>
      <c r="C557">
        <v>55</v>
      </c>
      <c r="D557" t="s">
        <v>37</v>
      </c>
    </row>
    <row r="558" spans="1:4" x14ac:dyDescent="0.25">
      <c r="A558" s="2">
        <v>44555</v>
      </c>
      <c r="B558" t="s">
        <v>15</v>
      </c>
      <c r="C558">
        <v>69</v>
      </c>
      <c r="D558" t="s">
        <v>16</v>
      </c>
    </row>
    <row r="559" spans="1:4" x14ac:dyDescent="0.25">
      <c r="A559" s="2">
        <v>44555</v>
      </c>
      <c r="B559" t="s">
        <v>5</v>
      </c>
      <c r="C559">
        <v>5</v>
      </c>
      <c r="D559" t="s">
        <v>6</v>
      </c>
    </row>
    <row r="560" spans="1:4" x14ac:dyDescent="0.25">
      <c r="A560" s="2">
        <v>44556</v>
      </c>
      <c r="B560" t="s">
        <v>5</v>
      </c>
      <c r="C560">
        <v>5</v>
      </c>
      <c r="D560" t="s">
        <v>6</v>
      </c>
    </row>
    <row r="561" spans="1:4" x14ac:dyDescent="0.25">
      <c r="A561" s="2">
        <v>44557</v>
      </c>
      <c r="B561" t="s">
        <v>5</v>
      </c>
      <c r="C561">
        <v>5</v>
      </c>
      <c r="D561" t="s">
        <v>6</v>
      </c>
    </row>
    <row r="562" spans="1:4" x14ac:dyDescent="0.25">
      <c r="A562" s="2">
        <v>44558</v>
      </c>
      <c r="B562" t="s">
        <v>5</v>
      </c>
      <c r="C562">
        <v>5</v>
      </c>
      <c r="D562" t="s">
        <v>6</v>
      </c>
    </row>
    <row r="563" spans="1:4" x14ac:dyDescent="0.25">
      <c r="A563" s="2">
        <v>44559</v>
      </c>
      <c r="B563" t="s">
        <v>5</v>
      </c>
      <c r="C563">
        <v>5</v>
      </c>
      <c r="D563" t="s">
        <v>6</v>
      </c>
    </row>
    <row r="564" spans="1:4" x14ac:dyDescent="0.25">
      <c r="A564" s="2">
        <v>44559</v>
      </c>
      <c r="B564" t="s">
        <v>11</v>
      </c>
      <c r="C564">
        <v>210</v>
      </c>
      <c r="D564" t="s">
        <v>12</v>
      </c>
    </row>
    <row r="565" spans="1:4" x14ac:dyDescent="0.25">
      <c r="A565" s="2">
        <v>44560</v>
      </c>
      <c r="B565" t="s">
        <v>19</v>
      </c>
      <c r="C565">
        <v>239</v>
      </c>
      <c r="D565" t="s">
        <v>20</v>
      </c>
    </row>
    <row r="566" spans="1:4" x14ac:dyDescent="0.25">
      <c r="A566" s="2">
        <v>44560</v>
      </c>
      <c r="B566" t="s">
        <v>23</v>
      </c>
      <c r="C566">
        <v>40</v>
      </c>
      <c r="D566" t="s">
        <v>24</v>
      </c>
    </row>
    <row r="567" spans="1:4" x14ac:dyDescent="0.25">
      <c r="A567" s="2">
        <v>44560</v>
      </c>
      <c r="B567" t="s">
        <v>44</v>
      </c>
      <c r="C567">
        <v>30</v>
      </c>
      <c r="D567" t="s">
        <v>22</v>
      </c>
    </row>
    <row r="568" spans="1:4" x14ac:dyDescent="0.25">
      <c r="A568" s="2">
        <v>44565</v>
      </c>
      <c r="B568" t="s">
        <v>5</v>
      </c>
      <c r="C568">
        <v>5.25</v>
      </c>
      <c r="D568" t="s">
        <v>6</v>
      </c>
    </row>
    <row r="569" spans="1:4" x14ac:dyDescent="0.25">
      <c r="A569" s="2">
        <v>44566</v>
      </c>
      <c r="B569" t="s">
        <v>5</v>
      </c>
      <c r="C569">
        <v>5.25</v>
      </c>
      <c r="D569" t="s">
        <v>6</v>
      </c>
    </row>
    <row r="570" spans="1:4" x14ac:dyDescent="0.25">
      <c r="A570" s="2">
        <v>44566</v>
      </c>
      <c r="B570" t="s">
        <v>9</v>
      </c>
      <c r="C570">
        <v>157.5</v>
      </c>
      <c r="D570" t="s">
        <v>10</v>
      </c>
    </row>
    <row r="571" spans="1:4" x14ac:dyDescent="0.25">
      <c r="A571" s="2">
        <v>44566</v>
      </c>
      <c r="B571" t="s">
        <v>7</v>
      </c>
      <c r="C571">
        <v>945</v>
      </c>
      <c r="D571" t="s">
        <v>8</v>
      </c>
    </row>
    <row r="572" spans="1:4" x14ac:dyDescent="0.25">
      <c r="A572" s="2">
        <v>44567</v>
      </c>
      <c r="B572" t="s">
        <v>5</v>
      </c>
      <c r="C572">
        <v>5.25</v>
      </c>
      <c r="D572" t="s">
        <v>6</v>
      </c>
    </row>
    <row r="573" spans="1:4" x14ac:dyDescent="0.25">
      <c r="A573" s="2">
        <v>44568</v>
      </c>
      <c r="B573" t="s">
        <v>5</v>
      </c>
      <c r="C573">
        <v>5.25</v>
      </c>
      <c r="D573" t="s">
        <v>6</v>
      </c>
    </row>
    <row r="574" spans="1:4" x14ac:dyDescent="0.25">
      <c r="A574" s="2">
        <v>44569</v>
      </c>
      <c r="B574" t="s">
        <v>5</v>
      </c>
      <c r="C574">
        <v>5.25</v>
      </c>
      <c r="D574" t="s">
        <v>6</v>
      </c>
    </row>
    <row r="575" spans="1:4" x14ac:dyDescent="0.25">
      <c r="A575" s="2">
        <v>44569</v>
      </c>
      <c r="B575" t="s">
        <v>11</v>
      </c>
      <c r="C575">
        <v>162.75</v>
      </c>
      <c r="D575" t="s">
        <v>12</v>
      </c>
    </row>
    <row r="576" spans="1:4" x14ac:dyDescent="0.25">
      <c r="A576" s="2">
        <v>44572</v>
      </c>
      <c r="B576" t="s">
        <v>5</v>
      </c>
      <c r="C576">
        <v>5.25</v>
      </c>
      <c r="D576" t="s">
        <v>6</v>
      </c>
    </row>
    <row r="577" spans="1:4" x14ac:dyDescent="0.25">
      <c r="A577" s="2">
        <v>44572</v>
      </c>
      <c r="B577" t="s">
        <v>13</v>
      </c>
      <c r="C577">
        <v>52.5</v>
      </c>
      <c r="D577" t="s">
        <v>14</v>
      </c>
    </row>
    <row r="578" spans="1:4" x14ac:dyDescent="0.25">
      <c r="A578" s="2">
        <v>44573</v>
      </c>
      <c r="B578" t="s">
        <v>5</v>
      </c>
      <c r="C578">
        <v>5.25</v>
      </c>
      <c r="D578" t="s">
        <v>6</v>
      </c>
    </row>
    <row r="579" spans="1:4" x14ac:dyDescent="0.25">
      <c r="A579" s="2">
        <v>44574</v>
      </c>
      <c r="B579" t="s">
        <v>5</v>
      </c>
      <c r="C579">
        <v>5.25</v>
      </c>
      <c r="D579" t="s">
        <v>6</v>
      </c>
    </row>
    <row r="580" spans="1:4" x14ac:dyDescent="0.25">
      <c r="A580" s="2">
        <v>44574</v>
      </c>
      <c r="B580" t="s">
        <v>15</v>
      </c>
      <c r="C580">
        <v>80.850000000000009</v>
      </c>
      <c r="D580" t="s">
        <v>16</v>
      </c>
    </row>
    <row r="581" spans="1:4" x14ac:dyDescent="0.25">
      <c r="A581" s="2">
        <v>44575</v>
      </c>
      <c r="B581" t="s">
        <v>5</v>
      </c>
      <c r="C581">
        <v>5.25</v>
      </c>
      <c r="D581" t="s">
        <v>6</v>
      </c>
    </row>
    <row r="582" spans="1:4" x14ac:dyDescent="0.25">
      <c r="A582" s="2">
        <v>44576</v>
      </c>
      <c r="B582" t="s">
        <v>5</v>
      </c>
      <c r="C582">
        <v>5.25</v>
      </c>
      <c r="D582" t="s">
        <v>6</v>
      </c>
    </row>
    <row r="583" spans="1:4" x14ac:dyDescent="0.25">
      <c r="A583" s="2">
        <v>44576</v>
      </c>
      <c r="B583" t="s">
        <v>11</v>
      </c>
      <c r="C583">
        <v>141.75</v>
      </c>
      <c r="D583" t="s">
        <v>12</v>
      </c>
    </row>
    <row r="584" spans="1:4" x14ac:dyDescent="0.25">
      <c r="A584" s="2">
        <v>44577</v>
      </c>
      <c r="B584" t="s">
        <v>19</v>
      </c>
      <c r="C584">
        <v>102.9</v>
      </c>
      <c r="D584" t="s">
        <v>20</v>
      </c>
    </row>
    <row r="585" spans="1:4" x14ac:dyDescent="0.25">
      <c r="A585" s="2">
        <v>44577</v>
      </c>
      <c r="B585" t="s">
        <v>5</v>
      </c>
      <c r="C585">
        <v>5.25</v>
      </c>
      <c r="D585" t="s">
        <v>6</v>
      </c>
    </row>
    <row r="586" spans="1:4" x14ac:dyDescent="0.25">
      <c r="A586" s="2">
        <v>44577</v>
      </c>
      <c r="B586" t="s">
        <v>17</v>
      </c>
      <c r="C586">
        <v>42</v>
      </c>
      <c r="D586" t="s">
        <v>18</v>
      </c>
    </row>
    <row r="587" spans="1:4" x14ac:dyDescent="0.25">
      <c r="A587" s="2">
        <v>44577</v>
      </c>
      <c r="B587" t="s">
        <v>21</v>
      </c>
      <c r="C587">
        <v>54.6</v>
      </c>
      <c r="D587" t="s">
        <v>22</v>
      </c>
    </row>
    <row r="588" spans="1:4" x14ac:dyDescent="0.25">
      <c r="A588" s="2">
        <v>44578</v>
      </c>
      <c r="B588" t="s">
        <v>23</v>
      </c>
      <c r="C588">
        <v>29.400000000000002</v>
      </c>
      <c r="D588" t="s">
        <v>24</v>
      </c>
    </row>
    <row r="589" spans="1:4" x14ac:dyDescent="0.25">
      <c r="A589" s="2">
        <v>44579</v>
      </c>
      <c r="B589" t="s">
        <v>5</v>
      </c>
      <c r="C589">
        <v>5.25</v>
      </c>
      <c r="D589" t="s">
        <v>6</v>
      </c>
    </row>
    <row r="590" spans="1:4" x14ac:dyDescent="0.25">
      <c r="A590" s="2">
        <v>44579</v>
      </c>
      <c r="B590" t="s">
        <v>25</v>
      </c>
      <c r="C590">
        <v>31.5</v>
      </c>
      <c r="D590" t="s">
        <v>26</v>
      </c>
    </row>
    <row r="591" spans="1:4" x14ac:dyDescent="0.25">
      <c r="A591" s="2">
        <v>44580</v>
      </c>
      <c r="B591" t="s">
        <v>5</v>
      </c>
      <c r="C591">
        <v>5.25</v>
      </c>
      <c r="D591" t="s">
        <v>6</v>
      </c>
    </row>
    <row r="592" spans="1:4" x14ac:dyDescent="0.25">
      <c r="A592" s="2">
        <v>44580</v>
      </c>
      <c r="B592" t="s">
        <v>27</v>
      </c>
      <c r="C592">
        <v>161.70000000000002</v>
      </c>
      <c r="D592" t="s">
        <v>28</v>
      </c>
    </row>
    <row r="593" spans="1:4" x14ac:dyDescent="0.25">
      <c r="A593" s="2">
        <v>44580</v>
      </c>
      <c r="B593" t="s">
        <v>29</v>
      </c>
      <c r="C593">
        <v>42</v>
      </c>
      <c r="D593" t="s">
        <v>30</v>
      </c>
    </row>
    <row r="594" spans="1:4" x14ac:dyDescent="0.25">
      <c r="A594" s="2">
        <v>44581</v>
      </c>
      <c r="B594" t="s">
        <v>5</v>
      </c>
      <c r="C594">
        <v>5.25</v>
      </c>
      <c r="D594" t="s">
        <v>6</v>
      </c>
    </row>
    <row r="595" spans="1:4" x14ac:dyDescent="0.25">
      <c r="A595" s="2">
        <v>44581</v>
      </c>
      <c r="B595" t="s">
        <v>33</v>
      </c>
      <c r="C595">
        <v>33.6</v>
      </c>
      <c r="D595" t="s">
        <v>18</v>
      </c>
    </row>
    <row r="596" spans="1:4" x14ac:dyDescent="0.25">
      <c r="A596" s="2">
        <v>44581</v>
      </c>
      <c r="B596" t="s">
        <v>31</v>
      </c>
      <c r="C596">
        <v>47.25</v>
      </c>
      <c r="D596" t="s">
        <v>32</v>
      </c>
    </row>
    <row r="597" spans="1:4" x14ac:dyDescent="0.25">
      <c r="A597" s="2">
        <v>44582</v>
      </c>
      <c r="B597" t="s">
        <v>5</v>
      </c>
      <c r="C597">
        <v>5.25</v>
      </c>
      <c r="D597" t="s">
        <v>6</v>
      </c>
    </row>
    <row r="598" spans="1:4" x14ac:dyDescent="0.25">
      <c r="A598" s="2">
        <v>44583</v>
      </c>
      <c r="B598" t="s">
        <v>5</v>
      </c>
      <c r="C598">
        <v>5.25</v>
      </c>
      <c r="D598" t="s">
        <v>6</v>
      </c>
    </row>
    <row r="599" spans="1:4" x14ac:dyDescent="0.25">
      <c r="A599" s="2">
        <v>44583</v>
      </c>
      <c r="B599" t="s">
        <v>11</v>
      </c>
      <c r="C599">
        <v>178.5</v>
      </c>
      <c r="D599" t="s">
        <v>12</v>
      </c>
    </row>
    <row r="600" spans="1:4" x14ac:dyDescent="0.25">
      <c r="A600" s="2">
        <v>44584</v>
      </c>
      <c r="B600" t="s">
        <v>34</v>
      </c>
      <c r="C600">
        <v>38.85</v>
      </c>
      <c r="D600" t="s">
        <v>22</v>
      </c>
    </row>
    <row r="601" spans="1:4" x14ac:dyDescent="0.25">
      <c r="A601" s="2">
        <v>44585</v>
      </c>
      <c r="B601" t="s">
        <v>35</v>
      </c>
      <c r="C601">
        <v>12.600000000000001</v>
      </c>
      <c r="D601" t="s">
        <v>22</v>
      </c>
    </row>
    <row r="602" spans="1:4" x14ac:dyDescent="0.25">
      <c r="A602" s="2">
        <v>44586</v>
      </c>
      <c r="B602" t="s">
        <v>5</v>
      </c>
      <c r="C602">
        <v>5.25</v>
      </c>
      <c r="D602" t="s">
        <v>6</v>
      </c>
    </row>
    <row r="603" spans="1:4" x14ac:dyDescent="0.25">
      <c r="A603" s="2">
        <v>44586</v>
      </c>
      <c r="B603" t="s">
        <v>36</v>
      </c>
      <c r="C603">
        <v>57.75</v>
      </c>
      <c r="D603" t="s">
        <v>37</v>
      </c>
    </row>
    <row r="604" spans="1:4" x14ac:dyDescent="0.25">
      <c r="A604" s="2">
        <v>44586</v>
      </c>
      <c r="B604" t="s">
        <v>15</v>
      </c>
      <c r="C604">
        <v>66.150000000000006</v>
      </c>
      <c r="D604" t="s">
        <v>16</v>
      </c>
    </row>
    <row r="605" spans="1:4" x14ac:dyDescent="0.25">
      <c r="A605" s="2">
        <v>44587</v>
      </c>
      <c r="B605" t="s">
        <v>5</v>
      </c>
      <c r="C605">
        <v>5.25</v>
      </c>
      <c r="D605" t="s">
        <v>6</v>
      </c>
    </row>
    <row r="606" spans="1:4" x14ac:dyDescent="0.25">
      <c r="A606" s="2">
        <v>44588</v>
      </c>
      <c r="B606" t="s">
        <v>5</v>
      </c>
      <c r="C606">
        <v>5.25</v>
      </c>
      <c r="D606" t="s">
        <v>6</v>
      </c>
    </row>
    <row r="607" spans="1:4" x14ac:dyDescent="0.25">
      <c r="A607" s="2">
        <v>44589</v>
      </c>
      <c r="B607" t="s">
        <v>5</v>
      </c>
      <c r="C607">
        <v>5.25</v>
      </c>
      <c r="D607" t="s">
        <v>6</v>
      </c>
    </row>
    <row r="608" spans="1:4" x14ac:dyDescent="0.25">
      <c r="A608" s="2">
        <v>44590</v>
      </c>
      <c r="B608" t="s">
        <v>5</v>
      </c>
      <c r="C608">
        <v>5.25</v>
      </c>
      <c r="D608" t="s">
        <v>6</v>
      </c>
    </row>
    <row r="609" spans="1:4" x14ac:dyDescent="0.25">
      <c r="A609" s="2">
        <v>44590</v>
      </c>
      <c r="B609" t="s">
        <v>11</v>
      </c>
      <c r="C609">
        <v>170.1</v>
      </c>
      <c r="D609" t="s">
        <v>12</v>
      </c>
    </row>
    <row r="610" spans="1:4" x14ac:dyDescent="0.25">
      <c r="A610" s="2">
        <v>44591</v>
      </c>
      <c r="B610" t="s">
        <v>38</v>
      </c>
      <c r="C610">
        <v>131.25</v>
      </c>
      <c r="D610" t="s">
        <v>20</v>
      </c>
    </row>
    <row r="611" spans="1:4" x14ac:dyDescent="0.25">
      <c r="A611" s="2">
        <v>44591</v>
      </c>
      <c r="B611" t="s">
        <v>39</v>
      </c>
      <c r="C611">
        <v>183.75</v>
      </c>
      <c r="D611" t="s">
        <v>18</v>
      </c>
    </row>
    <row r="612" spans="1:4" x14ac:dyDescent="0.25">
      <c r="A612" s="2">
        <v>44592</v>
      </c>
      <c r="B612" t="s">
        <v>19</v>
      </c>
      <c r="C612">
        <v>152.25</v>
      </c>
      <c r="D612" t="s">
        <v>20</v>
      </c>
    </row>
    <row r="613" spans="1:4" x14ac:dyDescent="0.25">
      <c r="A613" s="2">
        <v>44592</v>
      </c>
      <c r="B613" t="s">
        <v>23</v>
      </c>
      <c r="C613">
        <v>24.150000000000002</v>
      </c>
      <c r="D613" t="s">
        <v>24</v>
      </c>
    </row>
    <row r="614" spans="1:4" x14ac:dyDescent="0.25">
      <c r="A614" s="2">
        <v>44593</v>
      </c>
      <c r="B614" t="s">
        <v>5</v>
      </c>
      <c r="C614">
        <v>5.25</v>
      </c>
      <c r="D614" t="s">
        <v>6</v>
      </c>
    </row>
    <row r="615" spans="1:4" x14ac:dyDescent="0.25">
      <c r="A615" s="2">
        <v>44594</v>
      </c>
      <c r="B615" t="s">
        <v>5</v>
      </c>
      <c r="C615">
        <v>5.25</v>
      </c>
      <c r="D615" t="s">
        <v>6</v>
      </c>
    </row>
    <row r="616" spans="1:4" x14ac:dyDescent="0.25">
      <c r="A616" s="2">
        <v>44594</v>
      </c>
      <c r="B616" t="s">
        <v>9</v>
      </c>
      <c r="C616">
        <v>157.5</v>
      </c>
      <c r="D616" t="s">
        <v>10</v>
      </c>
    </row>
    <row r="617" spans="1:4" x14ac:dyDescent="0.25">
      <c r="A617" s="2">
        <v>44594</v>
      </c>
      <c r="B617" t="s">
        <v>7</v>
      </c>
      <c r="C617">
        <v>945</v>
      </c>
      <c r="D617" t="s">
        <v>8</v>
      </c>
    </row>
    <row r="618" spans="1:4" x14ac:dyDescent="0.25">
      <c r="A618" s="2">
        <v>44595</v>
      </c>
      <c r="B618" t="s">
        <v>5</v>
      </c>
      <c r="C618">
        <v>5.25</v>
      </c>
      <c r="D618" t="s">
        <v>6</v>
      </c>
    </row>
    <row r="619" spans="1:4" x14ac:dyDescent="0.25">
      <c r="A619" s="2">
        <v>44596</v>
      </c>
      <c r="B619" t="s">
        <v>5</v>
      </c>
      <c r="C619">
        <v>5.25</v>
      </c>
      <c r="D619" t="s">
        <v>6</v>
      </c>
    </row>
    <row r="620" spans="1:4" x14ac:dyDescent="0.25">
      <c r="A620" s="2">
        <v>44597</v>
      </c>
      <c r="B620" t="s">
        <v>5</v>
      </c>
      <c r="C620">
        <v>5.25</v>
      </c>
      <c r="D620" t="s">
        <v>6</v>
      </c>
    </row>
    <row r="621" spans="1:4" x14ac:dyDescent="0.25">
      <c r="A621" s="2">
        <v>44597</v>
      </c>
      <c r="B621" t="s">
        <v>11</v>
      </c>
      <c r="C621">
        <v>215.25</v>
      </c>
      <c r="D621" t="s">
        <v>12</v>
      </c>
    </row>
    <row r="622" spans="1:4" x14ac:dyDescent="0.25">
      <c r="A622" s="2">
        <v>44600</v>
      </c>
      <c r="B622" t="s">
        <v>5</v>
      </c>
      <c r="C622">
        <v>5.25</v>
      </c>
      <c r="D622" t="s">
        <v>6</v>
      </c>
    </row>
    <row r="623" spans="1:4" x14ac:dyDescent="0.25">
      <c r="A623" s="2">
        <v>44600</v>
      </c>
      <c r="B623" t="s">
        <v>13</v>
      </c>
      <c r="C623">
        <v>53.655000000000001</v>
      </c>
      <c r="D623" t="s">
        <v>14</v>
      </c>
    </row>
    <row r="624" spans="1:4" x14ac:dyDescent="0.25">
      <c r="A624" s="2">
        <v>44601</v>
      </c>
      <c r="B624" t="s">
        <v>5</v>
      </c>
      <c r="C624">
        <v>5.25</v>
      </c>
      <c r="D624" t="s">
        <v>6</v>
      </c>
    </row>
    <row r="625" spans="1:4" x14ac:dyDescent="0.25">
      <c r="A625" s="2">
        <v>44602</v>
      </c>
      <c r="B625" t="s">
        <v>5</v>
      </c>
      <c r="C625">
        <v>5.25</v>
      </c>
      <c r="D625" t="s">
        <v>6</v>
      </c>
    </row>
    <row r="626" spans="1:4" x14ac:dyDescent="0.25">
      <c r="A626" s="2">
        <v>44602</v>
      </c>
      <c r="B626" t="s">
        <v>15</v>
      </c>
      <c r="C626">
        <v>81.900000000000006</v>
      </c>
      <c r="D626" t="s">
        <v>16</v>
      </c>
    </row>
    <row r="627" spans="1:4" x14ac:dyDescent="0.25">
      <c r="A627" s="2">
        <v>44603</v>
      </c>
      <c r="B627" t="s">
        <v>5</v>
      </c>
      <c r="C627">
        <v>5.25</v>
      </c>
      <c r="D627" t="s">
        <v>6</v>
      </c>
    </row>
    <row r="628" spans="1:4" x14ac:dyDescent="0.25">
      <c r="A628" s="2">
        <v>44604</v>
      </c>
      <c r="B628" t="s">
        <v>5</v>
      </c>
      <c r="C628">
        <v>5.25</v>
      </c>
      <c r="D628" t="s">
        <v>6</v>
      </c>
    </row>
    <row r="629" spans="1:4" x14ac:dyDescent="0.25">
      <c r="A629" s="2">
        <v>44604</v>
      </c>
      <c r="B629" t="s">
        <v>11</v>
      </c>
      <c r="C629">
        <v>142.69500000000002</v>
      </c>
      <c r="D629" t="s">
        <v>12</v>
      </c>
    </row>
    <row r="630" spans="1:4" x14ac:dyDescent="0.25">
      <c r="A630" s="2">
        <v>44605</v>
      </c>
      <c r="B630" t="s">
        <v>19</v>
      </c>
      <c r="C630">
        <v>103.95</v>
      </c>
      <c r="D630" t="s">
        <v>20</v>
      </c>
    </row>
    <row r="631" spans="1:4" x14ac:dyDescent="0.25">
      <c r="A631" s="2">
        <v>44605</v>
      </c>
      <c r="B631" t="s">
        <v>5</v>
      </c>
      <c r="C631">
        <v>5.25</v>
      </c>
      <c r="D631" t="s">
        <v>6</v>
      </c>
    </row>
    <row r="632" spans="1:4" x14ac:dyDescent="0.25">
      <c r="A632" s="2">
        <v>44605</v>
      </c>
      <c r="B632" t="s">
        <v>17</v>
      </c>
      <c r="C632">
        <v>42.945</v>
      </c>
      <c r="D632" t="s">
        <v>18</v>
      </c>
    </row>
    <row r="633" spans="1:4" x14ac:dyDescent="0.25">
      <c r="A633" s="2">
        <v>44605</v>
      </c>
      <c r="B633" t="s">
        <v>21</v>
      </c>
      <c r="C633">
        <v>55.650000000000006</v>
      </c>
      <c r="D633" t="s">
        <v>22</v>
      </c>
    </row>
    <row r="634" spans="1:4" x14ac:dyDescent="0.25">
      <c r="A634" s="2">
        <v>44606</v>
      </c>
      <c r="B634" t="s">
        <v>23</v>
      </c>
      <c r="C634">
        <v>30.344999999999999</v>
      </c>
      <c r="D634" t="s">
        <v>24</v>
      </c>
    </row>
    <row r="635" spans="1:4" x14ac:dyDescent="0.25">
      <c r="A635" s="2">
        <v>44607</v>
      </c>
      <c r="B635" t="s">
        <v>5</v>
      </c>
      <c r="C635">
        <v>5.25</v>
      </c>
      <c r="D635" t="s">
        <v>6</v>
      </c>
    </row>
    <row r="636" spans="1:4" x14ac:dyDescent="0.25">
      <c r="A636" s="2">
        <v>44607</v>
      </c>
      <c r="B636" t="s">
        <v>25</v>
      </c>
      <c r="C636">
        <v>31.5</v>
      </c>
      <c r="D636" t="s">
        <v>26</v>
      </c>
    </row>
    <row r="637" spans="1:4" x14ac:dyDescent="0.25">
      <c r="A637" s="2">
        <v>44608</v>
      </c>
      <c r="B637" t="s">
        <v>5</v>
      </c>
      <c r="C637">
        <v>5.25</v>
      </c>
      <c r="D637" t="s">
        <v>6</v>
      </c>
    </row>
    <row r="638" spans="1:4" x14ac:dyDescent="0.25">
      <c r="A638" s="2">
        <v>44608</v>
      </c>
      <c r="B638" t="s">
        <v>29</v>
      </c>
      <c r="C638">
        <v>42</v>
      </c>
      <c r="D638" t="s">
        <v>30</v>
      </c>
    </row>
    <row r="639" spans="1:4" x14ac:dyDescent="0.25">
      <c r="A639" s="2">
        <v>44609</v>
      </c>
      <c r="B639" t="s">
        <v>5</v>
      </c>
      <c r="C639">
        <v>5.25</v>
      </c>
      <c r="D639" t="s">
        <v>6</v>
      </c>
    </row>
    <row r="640" spans="1:4" x14ac:dyDescent="0.25">
      <c r="A640" s="2">
        <v>44609</v>
      </c>
      <c r="B640" t="s">
        <v>33</v>
      </c>
      <c r="C640">
        <v>36.75</v>
      </c>
      <c r="D640" t="s">
        <v>18</v>
      </c>
    </row>
    <row r="641" spans="1:4" x14ac:dyDescent="0.25">
      <c r="A641" s="2">
        <v>44609</v>
      </c>
      <c r="B641" t="s">
        <v>31</v>
      </c>
      <c r="C641">
        <v>48.195</v>
      </c>
      <c r="D641" t="s">
        <v>32</v>
      </c>
    </row>
    <row r="642" spans="1:4" x14ac:dyDescent="0.25">
      <c r="A642" s="2">
        <v>44610</v>
      </c>
      <c r="B642" t="s">
        <v>5</v>
      </c>
      <c r="C642">
        <v>5.25</v>
      </c>
      <c r="D642" t="s">
        <v>6</v>
      </c>
    </row>
    <row r="643" spans="1:4" x14ac:dyDescent="0.25">
      <c r="A643" s="2">
        <v>44611</v>
      </c>
      <c r="B643" t="s">
        <v>5</v>
      </c>
      <c r="C643">
        <v>5.25</v>
      </c>
      <c r="D643" t="s">
        <v>6</v>
      </c>
    </row>
    <row r="644" spans="1:4" x14ac:dyDescent="0.25">
      <c r="A644" s="2">
        <v>44611</v>
      </c>
      <c r="B644" t="s">
        <v>11</v>
      </c>
      <c r="C644">
        <v>179.55</v>
      </c>
      <c r="D644" t="s">
        <v>12</v>
      </c>
    </row>
    <row r="645" spans="1:4" x14ac:dyDescent="0.25">
      <c r="A645" s="2">
        <v>44612</v>
      </c>
      <c r="B645" t="s">
        <v>34</v>
      </c>
      <c r="C645">
        <v>39.795000000000002</v>
      </c>
      <c r="D645" t="s">
        <v>22</v>
      </c>
    </row>
    <row r="646" spans="1:4" x14ac:dyDescent="0.25">
      <c r="A646" s="2">
        <v>44613</v>
      </c>
      <c r="B646" t="s">
        <v>35</v>
      </c>
      <c r="C646">
        <v>13.545000000000002</v>
      </c>
      <c r="D646" t="s">
        <v>22</v>
      </c>
    </row>
    <row r="647" spans="1:4" x14ac:dyDescent="0.25">
      <c r="A647" s="2">
        <v>44614</v>
      </c>
      <c r="B647" t="s">
        <v>5</v>
      </c>
      <c r="C647">
        <v>5.25</v>
      </c>
      <c r="D647" t="s">
        <v>6</v>
      </c>
    </row>
    <row r="648" spans="1:4" x14ac:dyDescent="0.25">
      <c r="A648" s="2">
        <v>44614</v>
      </c>
      <c r="B648" t="s">
        <v>36</v>
      </c>
      <c r="C648">
        <v>57.75</v>
      </c>
      <c r="D648" t="s">
        <v>37</v>
      </c>
    </row>
    <row r="649" spans="1:4" x14ac:dyDescent="0.25">
      <c r="A649" s="2">
        <v>44614</v>
      </c>
      <c r="B649" t="s">
        <v>15</v>
      </c>
      <c r="C649">
        <v>67.304999999999993</v>
      </c>
      <c r="D649" t="s">
        <v>16</v>
      </c>
    </row>
    <row r="650" spans="1:4" x14ac:dyDescent="0.25">
      <c r="A650" s="2">
        <v>44615</v>
      </c>
      <c r="B650" t="s">
        <v>5</v>
      </c>
      <c r="C650">
        <v>5.25</v>
      </c>
      <c r="D650" t="s">
        <v>6</v>
      </c>
    </row>
    <row r="651" spans="1:4" x14ac:dyDescent="0.25">
      <c r="A651" s="2">
        <v>44616</v>
      </c>
      <c r="B651" t="s">
        <v>5</v>
      </c>
      <c r="C651">
        <v>5.25</v>
      </c>
      <c r="D651" t="s">
        <v>6</v>
      </c>
    </row>
    <row r="652" spans="1:4" x14ac:dyDescent="0.25">
      <c r="A652" s="2">
        <v>44617</v>
      </c>
      <c r="B652" t="s">
        <v>5</v>
      </c>
      <c r="C652">
        <v>5.25</v>
      </c>
      <c r="D652" t="s">
        <v>6</v>
      </c>
    </row>
    <row r="653" spans="1:4" x14ac:dyDescent="0.25">
      <c r="A653" s="2">
        <v>44618</v>
      </c>
      <c r="B653" t="s">
        <v>5</v>
      </c>
      <c r="C653">
        <v>5.25</v>
      </c>
      <c r="D653" t="s">
        <v>6</v>
      </c>
    </row>
    <row r="654" spans="1:4" x14ac:dyDescent="0.25">
      <c r="A654" s="2">
        <v>44618</v>
      </c>
      <c r="B654" t="s">
        <v>11</v>
      </c>
      <c r="C654">
        <v>171.04500000000002</v>
      </c>
      <c r="D654" t="s">
        <v>12</v>
      </c>
    </row>
    <row r="655" spans="1:4" x14ac:dyDescent="0.25">
      <c r="A655" s="2">
        <v>44619</v>
      </c>
      <c r="B655" t="s">
        <v>38</v>
      </c>
      <c r="C655">
        <v>132.19500000000002</v>
      </c>
      <c r="D655" t="s">
        <v>20</v>
      </c>
    </row>
    <row r="656" spans="1:4" x14ac:dyDescent="0.25">
      <c r="A656" s="2">
        <v>44619</v>
      </c>
      <c r="B656" t="s">
        <v>40</v>
      </c>
      <c r="C656">
        <v>143.85</v>
      </c>
      <c r="D656" t="s">
        <v>20</v>
      </c>
    </row>
    <row r="657" spans="1:4" x14ac:dyDescent="0.25">
      <c r="A657" s="2">
        <v>44620</v>
      </c>
      <c r="B657" t="s">
        <v>19</v>
      </c>
      <c r="C657">
        <v>153.405</v>
      </c>
      <c r="D657" t="s">
        <v>20</v>
      </c>
    </row>
    <row r="658" spans="1:4" x14ac:dyDescent="0.25">
      <c r="A658" s="2">
        <v>44620</v>
      </c>
      <c r="B658" t="s">
        <v>23</v>
      </c>
      <c r="C658">
        <v>25.305000000000003</v>
      </c>
      <c r="D658" t="s">
        <v>24</v>
      </c>
    </row>
    <row r="659" spans="1:4" x14ac:dyDescent="0.25">
      <c r="A659" s="2">
        <v>44621</v>
      </c>
      <c r="B659" t="s">
        <v>5</v>
      </c>
      <c r="C659">
        <v>5.25</v>
      </c>
      <c r="D659" t="s">
        <v>6</v>
      </c>
    </row>
    <row r="660" spans="1:4" x14ac:dyDescent="0.25">
      <c r="A660" s="2">
        <v>44622</v>
      </c>
      <c r="B660" t="s">
        <v>5</v>
      </c>
      <c r="C660">
        <v>5.25</v>
      </c>
      <c r="D660" t="s">
        <v>6</v>
      </c>
    </row>
    <row r="661" spans="1:4" x14ac:dyDescent="0.25">
      <c r="A661" s="2">
        <v>44622</v>
      </c>
      <c r="B661" t="s">
        <v>9</v>
      </c>
      <c r="C661">
        <v>157.5</v>
      </c>
      <c r="D661" t="s">
        <v>10</v>
      </c>
    </row>
    <row r="662" spans="1:4" x14ac:dyDescent="0.25">
      <c r="A662" s="2">
        <v>44622</v>
      </c>
      <c r="B662" t="s">
        <v>7</v>
      </c>
      <c r="C662">
        <v>945</v>
      </c>
      <c r="D662" t="s">
        <v>8</v>
      </c>
    </row>
    <row r="663" spans="1:4" x14ac:dyDescent="0.25">
      <c r="A663" s="2">
        <v>44623</v>
      </c>
      <c r="B663" t="s">
        <v>5</v>
      </c>
      <c r="C663">
        <v>5.25</v>
      </c>
      <c r="D663" t="s">
        <v>6</v>
      </c>
    </row>
    <row r="664" spans="1:4" x14ac:dyDescent="0.25">
      <c r="A664" s="2">
        <v>44624</v>
      </c>
      <c r="B664" t="s">
        <v>5</v>
      </c>
      <c r="C664">
        <v>5.25</v>
      </c>
      <c r="D664" t="s">
        <v>6</v>
      </c>
    </row>
    <row r="665" spans="1:4" x14ac:dyDescent="0.25">
      <c r="A665" s="2">
        <v>44625</v>
      </c>
      <c r="B665" t="s">
        <v>5</v>
      </c>
      <c r="C665">
        <v>5.25</v>
      </c>
      <c r="D665" t="s">
        <v>6</v>
      </c>
    </row>
    <row r="666" spans="1:4" x14ac:dyDescent="0.25">
      <c r="A666" s="2">
        <v>44625</v>
      </c>
      <c r="B666" t="s">
        <v>11</v>
      </c>
      <c r="C666">
        <v>156.45000000000002</v>
      </c>
      <c r="D666" t="s">
        <v>12</v>
      </c>
    </row>
    <row r="667" spans="1:4" x14ac:dyDescent="0.25">
      <c r="A667" s="2">
        <v>44628</v>
      </c>
      <c r="B667" t="s">
        <v>5</v>
      </c>
      <c r="C667">
        <v>5.25</v>
      </c>
      <c r="D667" t="s">
        <v>6</v>
      </c>
    </row>
    <row r="668" spans="1:4" x14ac:dyDescent="0.25">
      <c r="A668" s="2">
        <v>44628</v>
      </c>
      <c r="B668" t="s">
        <v>13</v>
      </c>
      <c r="C668">
        <v>54.705000000000005</v>
      </c>
      <c r="D668" t="s">
        <v>14</v>
      </c>
    </row>
    <row r="669" spans="1:4" x14ac:dyDescent="0.25">
      <c r="A669" s="2">
        <v>44629</v>
      </c>
      <c r="B669" t="s">
        <v>5</v>
      </c>
      <c r="C669">
        <v>5.25</v>
      </c>
      <c r="D669" t="s">
        <v>6</v>
      </c>
    </row>
    <row r="670" spans="1:4" x14ac:dyDescent="0.25">
      <c r="A670" s="2">
        <v>44630</v>
      </c>
      <c r="B670" t="s">
        <v>5</v>
      </c>
      <c r="C670">
        <v>5.25</v>
      </c>
      <c r="D670" t="s">
        <v>6</v>
      </c>
    </row>
    <row r="671" spans="1:4" x14ac:dyDescent="0.25">
      <c r="A671" s="2">
        <v>44630</v>
      </c>
      <c r="B671" t="s">
        <v>15</v>
      </c>
      <c r="C671">
        <v>82.845000000000013</v>
      </c>
      <c r="D671" t="s">
        <v>16</v>
      </c>
    </row>
    <row r="672" spans="1:4" x14ac:dyDescent="0.25">
      <c r="A672" s="2">
        <v>44631</v>
      </c>
      <c r="B672" t="s">
        <v>5</v>
      </c>
      <c r="C672">
        <v>5.25</v>
      </c>
      <c r="D672" t="s">
        <v>6</v>
      </c>
    </row>
    <row r="673" spans="1:4" x14ac:dyDescent="0.25">
      <c r="A673" s="2">
        <v>44632</v>
      </c>
      <c r="B673" t="s">
        <v>5</v>
      </c>
      <c r="C673">
        <v>5.25</v>
      </c>
      <c r="D673" t="s">
        <v>6</v>
      </c>
    </row>
    <row r="674" spans="1:4" x14ac:dyDescent="0.25">
      <c r="A674" s="2">
        <v>44632</v>
      </c>
      <c r="B674" t="s">
        <v>11</v>
      </c>
      <c r="C674">
        <v>143.85</v>
      </c>
      <c r="D674" t="s">
        <v>12</v>
      </c>
    </row>
    <row r="675" spans="1:4" x14ac:dyDescent="0.25">
      <c r="A675" s="2">
        <v>44633</v>
      </c>
      <c r="B675" t="s">
        <v>19</v>
      </c>
      <c r="C675">
        <v>104.89500000000001</v>
      </c>
      <c r="D675" t="s">
        <v>20</v>
      </c>
    </row>
    <row r="676" spans="1:4" x14ac:dyDescent="0.25">
      <c r="A676" s="2">
        <v>44633</v>
      </c>
      <c r="B676" t="s">
        <v>5</v>
      </c>
      <c r="C676">
        <v>5.25</v>
      </c>
      <c r="D676" t="s">
        <v>6</v>
      </c>
    </row>
    <row r="677" spans="1:4" x14ac:dyDescent="0.25">
      <c r="A677" s="2">
        <v>44633</v>
      </c>
      <c r="B677" t="s">
        <v>17</v>
      </c>
      <c r="C677">
        <v>43.89</v>
      </c>
      <c r="D677" t="s">
        <v>18</v>
      </c>
    </row>
    <row r="678" spans="1:4" x14ac:dyDescent="0.25">
      <c r="A678" s="2">
        <v>44633</v>
      </c>
      <c r="B678" t="s">
        <v>21</v>
      </c>
      <c r="C678">
        <v>56.7</v>
      </c>
      <c r="D678" t="s">
        <v>22</v>
      </c>
    </row>
    <row r="679" spans="1:4" x14ac:dyDescent="0.25">
      <c r="A679" s="2">
        <v>44634</v>
      </c>
      <c r="B679" t="s">
        <v>23</v>
      </c>
      <c r="C679">
        <v>31.5</v>
      </c>
      <c r="D679" t="s">
        <v>24</v>
      </c>
    </row>
    <row r="680" spans="1:4" x14ac:dyDescent="0.25">
      <c r="A680" s="2">
        <v>44635</v>
      </c>
      <c r="B680" t="s">
        <v>5</v>
      </c>
      <c r="C680">
        <v>5.25</v>
      </c>
      <c r="D680" t="s">
        <v>6</v>
      </c>
    </row>
    <row r="681" spans="1:4" x14ac:dyDescent="0.25">
      <c r="A681" s="2">
        <v>44635</v>
      </c>
      <c r="B681" t="s">
        <v>25</v>
      </c>
      <c r="C681">
        <v>31.5</v>
      </c>
      <c r="D681" t="s">
        <v>26</v>
      </c>
    </row>
    <row r="682" spans="1:4" x14ac:dyDescent="0.25">
      <c r="A682" s="2">
        <v>44636</v>
      </c>
      <c r="B682" t="s">
        <v>5</v>
      </c>
      <c r="C682">
        <v>5.25</v>
      </c>
      <c r="D682" t="s">
        <v>6</v>
      </c>
    </row>
    <row r="683" spans="1:4" x14ac:dyDescent="0.25">
      <c r="A683" s="2">
        <v>44636</v>
      </c>
      <c r="B683" t="s">
        <v>41</v>
      </c>
      <c r="C683">
        <v>78.75</v>
      </c>
      <c r="D683" t="s">
        <v>42</v>
      </c>
    </row>
    <row r="684" spans="1:4" x14ac:dyDescent="0.25">
      <c r="A684" s="2">
        <v>44636</v>
      </c>
      <c r="B684" t="s">
        <v>29</v>
      </c>
      <c r="C684">
        <v>42</v>
      </c>
      <c r="D684" t="s">
        <v>30</v>
      </c>
    </row>
    <row r="685" spans="1:4" x14ac:dyDescent="0.25">
      <c r="A685" s="2">
        <v>44637</v>
      </c>
      <c r="B685" t="s">
        <v>5</v>
      </c>
      <c r="C685">
        <v>5.25</v>
      </c>
      <c r="D685" t="s">
        <v>6</v>
      </c>
    </row>
    <row r="686" spans="1:4" x14ac:dyDescent="0.25">
      <c r="A686" s="2">
        <v>44637</v>
      </c>
      <c r="B686" t="s">
        <v>33</v>
      </c>
      <c r="C686">
        <v>36.75</v>
      </c>
      <c r="D686" t="s">
        <v>18</v>
      </c>
    </row>
    <row r="687" spans="1:4" x14ac:dyDescent="0.25">
      <c r="A687" s="2">
        <v>44637</v>
      </c>
      <c r="B687" t="s">
        <v>31</v>
      </c>
      <c r="C687">
        <v>49.14</v>
      </c>
      <c r="D687" t="s">
        <v>32</v>
      </c>
    </row>
    <row r="688" spans="1:4" x14ac:dyDescent="0.25">
      <c r="A688" s="2">
        <v>44638</v>
      </c>
      <c r="B688" t="s">
        <v>5</v>
      </c>
      <c r="C688">
        <v>5.25</v>
      </c>
      <c r="D688" t="s">
        <v>6</v>
      </c>
    </row>
    <row r="689" spans="1:4" x14ac:dyDescent="0.25">
      <c r="A689" s="2">
        <v>44639</v>
      </c>
      <c r="B689" t="s">
        <v>5</v>
      </c>
      <c r="C689">
        <v>5.25</v>
      </c>
      <c r="D689" t="s">
        <v>6</v>
      </c>
    </row>
    <row r="690" spans="1:4" x14ac:dyDescent="0.25">
      <c r="A690" s="2">
        <v>44639</v>
      </c>
      <c r="B690" t="s">
        <v>11</v>
      </c>
      <c r="C690">
        <v>180.495</v>
      </c>
      <c r="D690" t="s">
        <v>12</v>
      </c>
    </row>
    <row r="691" spans="1:4" x14ac:dyDescent="0.25">
      <c r="A691" s="2">
        <v>44640</v>
      </c>
      <c r="B691" t="s">
        <v>34</v>
      </c>
      <c r="C691">
        <v>40.950000000000003</v>
      </c>
      <c r="D691" t="s">
        <v>22</v>
      </c>
    </row>
    <row r="692" spans="1:4" x14ac:dyDescent="0.25">
      <c r="A692" s="2">
        <v>44641</v>
      </c>
      <c r="B692" t="s">
        <v>35</v>
      </c>
      <c r="C692">
        <v>14.700000000000001</v>
      </c>
      <c r="D692" t="s">
        <v>22</v>
      </c>
    </row>
    <row r="693" spans="1:4" x14ac:dyDescent="0.25">
      <c r="A693" s="2">
        <v>44642</v>
      </c>
      <c r="B693" t="s">
        <v>5</v>
      </c>
      <c r="C693">
        <v>5.25</v>
      </c>
      <c r="D693" t="s">
        <v>6</v>
      </c>
    </row>
    <row r="694" spans="1:4" x14ac:dyDescent="0.25">
      <c r="A694" s="2">
        <v>44642</v>
      </c>
      <c r="B694" t="s">
        <v>36</v>
      </c>
      <c r="C694">
        <v>57.75</v>
      </c>
      <c r="D694" t="s">
        <v>37</v>
      </c>
    </row>
    <row r="695" spans="1:4" x14ac:dyDescent="0.25">
      <c r="A695" s="2">
        <v>44642</v>
      </c>
      <c r="B695" t="s">
        <v>15</v>
      </c>
      <c r="C695">
        <v>68.25</v>
      </c>
      <c r="D695" t="s">
        <v>16</v>
      </c>
    </row>
    <row r="696" spans="1:4" x14ac:dyDescent="0.25">
      <c r="A696" s="2">
        <v>44643</v>
      </c>
      <c r="B696" t="s">
        <v>5</v>
      </c>
      <c r="C696">
        <v>5.25</v>
      </c>
      <c r="D696" t="s">
        <v>6</v>
      </c>
    </row>
    <row r="697" spans="1:4" x14ac:dyDescent="0.25">
      <c r="A697" s="2">
        <v>44644</v>
      </c>
      <c r="B697" t="s">
        <v>5</v>
      </c>
      <c r="C697">
        <v>5.25</v>
      </c>
      <c r="D697" t="s">
        <v>6</v>
      </c>
    </row>
    <row r="698" spans="1:4" x14ac:dyDescent="0.25">
      <c r="A698" s="2">
        <v>44645</v>
      </c>
      <c r="B698" t="s">
        <v>5</v>
      </c>
      <c r="C698">
        <v>5.25</v>
      </c>
      <c r="D698" t="s">
        <v>6</v>
      </c>
    </row>
    <row r="699" spans="1:4" x14ac:dyDescent="0.25">
      <c r="A699" s="2">
        <v>44646</v>
      </c>
      <c r="B699" t="s">
        <v>5</v>
      </c>
      <c r="C699">
        <v>5.25</v>
      </c>
      <c r="D699" t="s">
        <v>6</v>
      </c>
    </row>
    <row r="700" spans="1:4" x14ac:dyDescent="0.25">
      <c r="A700" s="2">
        <v>44646</v>
      </c>
      <c r="B700" t="s">
        <v>11</v>
      </c>
      <c r="C700">
        <v>219.45000000000002</v>
      </c>
      <c r="D700" t="s">
        <v>12</v>
      </c>
    </row>
    <row r="701" spans="1:4" x14ac:dyDescent="0.25">
      <c r="A701" s="2">
        <v>44647</v>
      </c>
      <c r="B701" t="s">
        <v>38</v>
      </c>
      <c r="C701">
        <v>133.35</v>
      </c>
      <c r="D701" t="s">
        <v>20</v>
      </c>
    </row>
    <row r="702" spans="1:4" x14ac:dyDescent="0.25">
      <c r="A702" s="2">
        <v>44647</v>
      </c>
      <c r="B702" t="s">
        <v>43</v>
      </c>
      <c r="C702">
        <v>186.06</v>
      </c>
      <c r="D702" t="s">
        <v>20</v>
      </c>
    </row>
    <row r="703" spans="1:4" x14ac:dyDescent="0.25">
      <c r="A703" s="2">
        <v>44648</v>
      </c>
      <c r="B703" t="s">
        <v>19</v>
      </c>
      <c r="C703">
        <v>154.45500000000001</v>
      </c>
      <c r="D703" t="s">
        <v>20</v>
      </c>
    </row>
    <row r="704" spans="1:4" x14ac:dyDescent="0.25">
      <c r="A704" s="2">
        <v>44648</v>
      </c>
      <c r="B704" t="s">
        <v>23</v>
      </c>
      <c r="C704">
        <v>26.25</v>
      </c>
      <c r="D704" t="s">
        <v>24</v>
      </c>
    </row>
    <row r="705" spans="1:4" x14ac:dyDescent="0.25">
      <c r="A705" s="2">
        <v>44649</v>
      </c>
      <c r="B705" t="s">
        <v>44</v>
      </c>
      <c r="C705">
        <v>15.75</v>
      </c>
      <c r="D705" t="s">
        <v>22</v>
      </c>
    </row>
    <row r="706" spans="1:4" x14ac:dyDescent="0.25">
      <c r="A706" s="2">
        <v>44650</v>
      </c>
      <c r="B706" t="s">
        <v>5</v>
      </c>
      <c r="C706">
        <v>5.25</v>
      </c>
      <c r="D706" t="s">
        <v>6</v>
      </c>
    </row>
    <row r="707" spans="1:4" x14ac:dyDescent="0.25">
      <c r="A707" s="2">
        <v>44651</v>
      </c>
      <c r="B707" t="s">
        <v>5</v>
      </c>
      <c r="C707">
        <v>5.25</v>
      </c>
      <c r="D707" t="s">
        <v>6</v>
      </c>
    </row>
    <row r="708" spans="1:4" x14ac:dyDescent="0.25">
      <c r="A708" s="2">
        <v>44652</v>
      </c>
      <c r="B708" t="s">
        <v>5</v>
      </c>
      <c r="C708">
        <v>5.25</v>
      </c>
      <c r="D708" t="s">
        <v>6</v>
      </c>
    </row>
    <row r="709" spans="1:4" x14ac:dyDescent="0.25">
      <c r="A709" s="2">
        <v>44653</v>
      </c>
      <c r="B709" t="s">
        <v>5</v>
      </c>
      <c r="C709">
        <v>5.25</v>
      </c>
      <c r="D709" t="s">
        <v>6</v>
      </c>
    </row>
    <row r="710" spans="1:4" x14ac:dyDescent="0.25">
      <c r="A710" s="2">
        <v>44653</v>
      </c>
      <c r="B710" t="s">
        <v>9</v>
      </c>
      <c r="C710">
        <v>157.5</v>
      </c>
      <c r="D710" t="s">
        <v>10</v>
      </c>
    </row>
    <row r="711" spans="1:4" x14ac:dyDescent="0.25">
      <c r="A711" s="2">
        <v>44653</v>
      </c>
      <c r="B711" t="s">
        <v>7</v>
      </c>
      <c r="C711">
        <v>945</v>
      </c>
      <c r="D711" t="s">
        <v>8</v>
      </c>
    </row>
    <row r="712" spans="1:4" x14ac:dyDescent="0.25">
      <c r="A712" s="2">
        <v>44654</v>
      </c>
      <c r="B712" t="s">
        <v>5</v>
      </c>
      <c r="C712">
        <v>5.25</v>
      </c>
      <c r="D712" t="s">
        <v>6</v>
      </c>
    </row>
    <row r="713" spans="1:4" x14ac:dyDescent="0.25">
      <c r="A713" s="2">
        <v>44655</v>
      </c>
      <c r="B713" t="s">
        <v>5</v>
      </c>
      <c r="C713">
        <v>5.25</v>
      </c>
      <c r="D713" t="s">
        <v>6</v>
      </c>
    </row>
    <row r="714" spans="1:4" x14ac:dyDescent="0.25">
      <c r="A714" s="2">
        <v>44656</v>
      </c>
      <c r="B714" t="s">
        <v>5</v>
      </c>
      <c r="C714">
        <v>5.25</v>
      </c>
      <c r="D714" t="s">
        <v>6</v>
      </c>
    </row>
    <row r="715" spans="1:4" x14ac:dyDescent="0.25">
      <c r="A715" s="2">
        <v>44656</v>
      </c>
      <c r="B715" t="s">
        <v>11</v>
      </c>
      <c r="C715">
        <v>166.10999999999999</v>
      </c>
      <c r="D715" t="s">
        <v>12</v>
      </c>
    </row>
    <row r="716" spans="1:4" x14ac:dyDescent="0.25">
      <c r="A716" s="2">
        <v>44659</v>
      </c>
      <c r="B716" t="s">
        <v>5</v>
      </c>
      <c r="C716">
        <v>5.25</v>
      </c>
      <c r="D716" t="s">
        <v>6</v>
      </c>
    </row>
    <row r="717" spans="1:4" x14ac:dyDescent="0.25">
      <c r="A717" s="2">
        <v>44659</v>
      </c>
      <c r="B717" t="s">
        <v>13</v>
      </c>
      <c r="C717">
        <v>55.860000000000007</v>
      </c>
      <c r="D717" t="s">
        <v>14</v>
      </c>
    </row>
    <row r="718" spans="1:4" x14ac:dyDescent="0.25">
      <c r="A718" s="2">
        <v>44660</v>
      </c>
      <c r="B718" t="s">
        <v>5</v>
      </c>
      <c r="C718">
        <v>5.25</v>
      </c>
      <c r="D718" t="s">
        <v>6</v>
      </c>
    </row>
    <row r="719" spans="1:4" x14ac:dyDescent="0.25">
      <c r="A719" s="2">
        <v>44661</v>
      </c>
      <c r="B719" t="s">
        <v>5</v>
      </c>
      <c r="C719">
        <v>5.25</v>
      </c>
      <c r="D719" t="s">
        <v>6</v>
      </c>
    </row>
    <row r="720" spans="1:4" x14ac:dyDescent="0.25">
      <c r="A720" s="2">
        <v>44661</v>
      </c>
      <c r="B720" t="s">
        <v>15</v>
      </c>
      <c r="C720">
        <v>83.89500000000001</v>
      </c>
      <c r="D720" t="s">
        <v>16</v>
      </c>
    </row>
    <row r="721" spans="1:4" x14ac:dyDescent="0.25">
      <c r="A721" s="2">
        <v>44662</v>
      </c>
      <c r="B721" t="s">
        <v>5</v>
      </c>
      <c r="C721">
        <v>5.25</v>
      </c>
      <c r="D721" t="s">
        <v>6</v>
      </c>
    </row>
    <row r="722" spans="1:4" x14ac:dyDescent="0.25">
      <c r="A722" s="2">
        <v>44663</v>
      </c>
      <c r="B722" t="s">
        <v>5</v>
      </c>
      <c r="C722">
        <v>5.25</v>
      </c>
      <c r="D722" t="s">
        <v>6</v>
      </c>
    </row>
    <row r="723" spans="1:4" x14ac:dyDescent="0.25">
      <c r="A723" s="2">
        <v>44663</v>
      </c>
      <c r="B723" t="s">
        <v>11</v>
      </c>
      <c r="C723">
        <v>102.9</v>
      </c>
      <c r="D723" t="s">
        <v>12</v>
      </c>
    </row>
    <row r="724" spans="1:4" x14ac:dyDescent="0.25">
      <c r="A724" s="2">
        <v>44664</v>
      </c>
      <c r="B724" t="s">
        <v>19</v>
      </c>
      <c r="C724">
        <v>105.94500000000001</v>
      </c>
      <c r="D724" t="s">
        <v>20</v>
      </c>
    </row>
    <row r="725" spans="1:4" x14ac:dyDescent="0.25">
      <c r="A725" s="2">
        <v>44664</v>
      </c>
      <c r="B725" t="s">
        <v>5</v>
      </c>
      <c r="C725">
        <v>5.25</v>
      </c>
      <c r="D725" t="s">
        <v>6</v>
      </c>
    </row>
    <row r="726" spans="1:4" x14ac:dyDescent="0.25">
      <c r="A726" s="2">
        <v>44664</v>
      </c>
      <c r="B726" t="s">
        <v>17</v>
      </c>
      <c r="C726">
        <v>44.94</v>
      </c>
      <c r="D726" t="s">
        <v>18</v>
      </c>
    </row>
    <row r="727" spans="1:4" x14ac:dyDescent="0.25">
      <c r="A727" s="2">
        <v>44664</v>
      </c>
      <c r="B727" t="s">
        <v>21</v>
      </c>
      <c r="C727">
        <v>57.645000000000003</v>
      </c>
      <c r="D727" t="s">
        <v>22</v>
      </c>
    </row>
    <row r="728" spans="1:4" x14ac:dyDescent="0.25">
      <c r="A728" s="2">
        <v>44665</v>
      </c>
      <c r="B728" t="s">
        <v>23</v>
      </c>
      <c r="C728">
        <v>32.550000000000004</v>
      </c>
      <c r="D728" t="s">
        <v>24</v>
      </c>
    </row>
    <row r="729" spans="1:4" x14ac:dyDescent="0.25">
      <c r="A729" s="2">
        <v>44666</v>
      </c>
      <c r="B729" t="s">
        <v>5</v>
      </c>
      <c r="C729">
        <v>5.25</v>
      </c>
      <c r="D729" t="s">
        <v>6</v>
      </c>
    </row>
    <row r="730" spans="1:4" x14ac:dyDescent="0.25">
      <c r="A730" s="2">
        <v>44666</v>
      </c>
      <c r="B730" t="s">
        <v>25</v>
      </c>
      <c r="C730">
        <v>31.5</v>
      </c>
      <c r="D730" t="s">
        <v>26</v>
      </c>
    </row>
    <row r="731" spans="1:4" x14ac:dyDescent="0.25">
      <c r="A731" s="2">
        <v>44667</v>
      </c>
      <c r="B731" t="s">
        <v>5</v>
      </c>
      <c r="C731">
        <v>5.25</v>
      </c>
      <c r="D731" t="s">
        <v>6</v>
      </c>
    </row>
    <row r="732" spans="1:4" x14ac:dyDescent="0.25">
      <c r="A732" s="2">
        <v>44667</v>
      </c>
      <c r="B732" t="s">
        <v>29</v>
      </c>
      <c r="C732">
        <v>42</v>
      </c>
      <c r="D732" t="s">
        <v>30</v>
      </c>
    </row>
    <row r="733" spans="1:4" x14ac:dyDescent="0.25">
      <c r="A733" s="2">
        <v>44668</v>
      </c>
      <c r="B733" t="s">
        <v>5</v>
      </c>
      <c r="C733">
        <v>5.25</v>
      </c>
      <c r="D733" t="s">
        <v>6</v>
      </c>
    </row>
    <row r="734" spans="1:4" x14ac:dyDescent="0.25">
      <c r="A734" s="2">
        <v>44668</v>
      </c>
      <c r="B734" t="s">
        <v>33</v>
      </c>
      <c r="C734">
        <v>36.75</v>
      </c>
      <c r="D734" t="s">
        <v>18</v>
      </c>
    </row>
    <row r="735" spans="1:4" x14ac:dyDescent="0.25">
      <c r="A735" s="2">
        <v>44668</v>
      </c>
      <c r="B735" t="s">
        <v>31</v>
      </c>
      <c r="C735">
        <v>50.295000000000002</v>
      </c>
      <c r="D735" t="s">
        <v>32</v>
      </c>
    </row>
    <row r="736" spans="1:4" x14ac:dyDescent="0.25">
      <c r="A736" s="2">
        <v>44669</v>
      </c>
      <c r="B736" t="s">
        <v>5</v>
      </c>
      <c r="C736">
        <v>5.25</v>
      </c>
      <c r="D736" t="s">
        <v>6</v>
      </c>
    </row>
    <row r="737" spans="1:4" x14ac:dyDescent="0.25">
      <c r="A737" s="2">
        <v>44670</v>
      </c>
      <c r="B737" t="s">
        <v>5</v>
      </c>
      <c r="C737">
        <v>5.25</v>
      </c>
      <c r="D737" t="s">
        <v>6</v>
      </c>
    </row>
    <row r="738" spans="1:4" x14ac:dyDescent="0.25">
      <c r="A738" s="2">
        <v>44670</v>
      </c>
      <c r="B738" t="s">
        <v>11</v>
      </c>
      <c r="C738">
        <v>181.65</v>
      </c>
      <c r="D738" t="s">
        <v>12</v>
      </c>
    </row>
    <row r="739" spans="1:4" x14ac:dyDescent="0.25">
      <c r="A739" s="2">
        <v>44671</v>
      </c>
      <c r="B739" t="s">
        <v>34</v>
      </c>
      <c r="C739">
        <v>42.105000000000004</v>
      </c>
      <c r="D739" t="s">
        <v>22</v>
      </c>
    </row>
    <row r="740" spans="1:4" x14ac:dyDescent="0.25">
      <c r="A740" s="2">
        <v>44672</v>
      </c>
      <c r="B740" t="s">
        <v>35</v>
      </c>
      <c r="C740">
        <v>15.855</v>
      </c>
      <c r="D740" t="s">
        <v>22</v>
      </c>
    </row>
    <row r="741" spans="1:4" x14ac:dyDescent="0.25">
      <c r="A741" s="2">
        <v>44673</v>
      </c>
      <c r="B741" t="s">
        <v>5</v>
      </c>
      <c r="C741">
        <v>5.25</v>
      </c>
      <c r="D741" t="s">
        <v>6</v>
      </c>
    </row>
    <row r="742" spans="1:4" x14ac:dyDescent="0.25">
      <c r="A742" s="2">
        <v>44673</v>
      </c>
      <c r="B742" t="s">
        <v>36</v>
      </c>
      <c r="C742">
        <v>57.75</v>
      </c>
      <c r="D742" t="s">
        <v>37</v>
      </c>
    </row>
    <row r="743" spans="1:4" x14ac:dyDescent="0.25">
      <c r="A743" s="2">
        <v>44673</v>
      </c>
      <c r="B743" t="s">
        <v>15</v>
      </c>
      <c r="C743">
        <v>69.3</v>
      </c>
      <c r="D743" t="s">
        <v>16</v>
      </c>
    </row>
    <row r="744" spans="1:4" x14ac:dyDescent="0.25">
      <c r="A744" s="2">
        <v>44674</v>
      </c>
      <c r="B744" t="s">
        <v>5</v>
      </c>
      <c r="C744">
        <v>5.25</v>
      </c>
      <c r="D744" t="s">
        <v>6</v>
      </c>
    </row>
    <row r="745" spans="1:4" x14ac:dyDescent="0.25">
      <c r="A745" s="2">
        <v>44675</v>
      </c>
      <c r="B745" t="s">
        <v>5</v>
      </c>
      <c r="C745">
        <v>5.25</v>
      </c>
      <c r="D745" t="s">
        <v>6</v>
      </c>
    </row>
    <row r="746" spans="1:4" x14ac:dyDescent="0.25">
      <c r="A746" s="2">
        <v>44676</v>
      </c>
      <c r="B746" t="s">
        <v>5</v>
      </c>
      <c r="C746">
        <v>5.25</v>
      </c>
      <c r="D746" t="s">
        <v>6</v>
      </c>
    </row>
    <row r="747" spans="1:4" x14ac:dyDescent="0.25">
      <c r="A747" s="2">
        <v>44677</v>
      </c>
      <c r="B747" t="s">
        <v>5</v>
      </c>
      <c r="C747">
        <v>5.25</v>
      </c>
      <c r="D747" t="s">
        <v>6</v>
      </c>
    </row>
    <row r="748" spans="1:4" x14ac:dyDescent="0.25">
      <c r="A748" s="2">
        <v>44677</v>
      </c>
      <c r="B748" t="s">
        <v>11</v>
      </c>
      <c r="C748">
        <v>173.14500000000001</v>
      </c>
      <c r="D748" t="s">
        <v>12</v>
      </c>
    </row>
    <row r="749" spans="1:4" x14ac:dyDescent="0.25">
      <c r="A749" s="2">
        <v>44678</v>
      </c>
      <c r="B749" t="s">
        <v>38</v>
      </c>
      <c r="C749">
        <v>134.29500000000002</v>
      </c>
      <c r="D749" t="s">
        <v>20</v>
      </c>
    </row>
    <row r="750" spans="1:4" x14ac:dyDescent="0.25">
      <c r="A750" s="2">
        <v>44678</v>
      </c>
      <c r="B750" t="s">
        <v>45</v>
      </c>
      <c r="C750">
        <v>315</v>
      </c>
      <c r="D750" t="s">
        <v>18</v>
      </c>
    </row>
    <row r="751" spans="1:4" x14ac:dyDescent="0.25">
      <c r="A751" s="2">
        <v>44679</v>
      </c>
      <c r="B751" t="s">
        <v>19</v>
      </c>
      <c r="C751">
        <v>155.505</v>
      </c>
      <c r="D751" t="s">
        <v>20</v>
      </c>
    </row>
    <row r="752" spans="1:4" x14ac:dyDescent="0.25">
      <c r="A752" s="2">
        <v>44679</v>
      </c>
      <c r="B752" t="s">
        <v>23</v>
      </c>
      <c r="C752">
        <v>27.405000000000001</v>
      </c>
      <c r="D752" t="s">
        <v>24</v>
      </c>
    </row>
    <row r="753" spans="1:4" x14ac:dyDescent="0.25">
      <c r="A753" s="2">
        <v>44680</v>
      </c>
      <c r="B753" t="s">
        <v>5</v>
      </c>
      <c r="C753">
        <v>5.25</v>
      </c>
      <c r="D753" t="s">
        <v>6</v>
      </c>
    </row>
    <row r="754" spans="1:4" x14ac:dyDescent="0.25">
      <c r="A754" s="2">
        <v>44680</v>
      </c>
      <c r="B754" t="s">
        <v>44</v>
      </c>
      <c r="C754">
        <v>15.75</v>
      </c>
      <c r="D754" t="s">
        <v>22</v>
      </c>
    </row>
    <row r="755" spans="1:4" x14ac:dyDescent="0.25">
      <c r="A755" s="2">
        <v>44681</v>
      </c>
      <c r="B755" t="s">
        <v>5</v>
      </c>
      <c r="C755">
        <v>5.25</v>
      </c>
      <c r="D755" t="s">
        <v>6</v>
      </c>
    </row>
    <row r="756" spans="1:4" x14ac:dyDescent="0.25">
      <c r="A756" s="2">
        <v>44683</v>
      </c>
      <c r="B756" t="s">
        <v>5</v>
      </c>
      <c r="C756">
        <v>5.25</v>
      </c>
      <c r="D756" t="s">
        <v>6</v>
      </c>
    </row>
    <row r="757" spans="1:4" x14ac:dyDescent="0.25">
      <c r="A757" s="2">
        <v>44684</v>
      </c>
      <c r="B757" t="s">
        <v>5</v>
      </c>
      <c r="C757">
        <v>5.25</v>
      </c>
      <c r="D757" t="s">
        <v>6</v>
      </c>
    </row>
    <row r="758" spans="1:4" x14ac:dyDescent="0.25">
      <c r="A758" s="2">
        <v>44684</v>
      </c>
      <c r="B758" t="s">
        <v>9</v>
      </c>
      <c r="C758">
        <v>157.5</v>
      </c>
      <c r="D758" t="s">
        <v>10</v>
      </c>
    </row>
    <row r="759" spans="1:4" x14ac:dyDescent="0.25">
      <c r="A759" s="2">
        <v>44684</v>
      </c>
      <c r="B759" t="s">
        <v>7</v>
      </c>
      <c r="C759">
        <v>945</v>
      </c>
      <c r="D759" t="s">
        <v>8</v>
      </c>
    </row>
    <row r="760" spans="1:4" x14ac:dyDescent="0.25">
      <c r="A760" s="2">
        <v>44685</v>
      </c>
      <c r="B760" t="s">
        <v>5</v>
      </c>
      <c r="C760">
        <v>5.25</v>
      </c>
      <c r="D760" t="s">
        <v>6</v>
      </c>
    </row>
    <row r="761" spans="1:4" x14ac:dyDescent="0.25">
      <c r="A761" s="2">
        <v>44686</v>
      </c>
      <c r="B761" t="s">
        <v>5</v>
      </c>
      <c r="C761">
        <v>5.25</v>
      </c>
      <c r="D761" t="s">
        <v>6</v>
      </c>
    </row>
    <row r="762" spans="1:4" x14ac:dyDescent="0.25">
      <c r="A762" s="2">
        <v>44687</v>
      </c>
      <c r="B762" t="s">
        <v>5</v>
      </c>
      <c r="C762">
        <v>5.25</v>
      </c>
      <c r="D762" t="s">
        <v>6</v>
      </c>
    </row>
    <row r="763" spans="1:4" x14ac:dyDescent="0.25">
      <c r="A763" s="2">
        <v>44687</v>
      </c>
      <c r="B763" t="s">
        <v>11</v>
      </c>
      <c r="C763">
        <v>178.5</v>
      </c>
      <c r="D763" t="s">
        <v>12</v>
      </c>
    </row>
    <row r="764" spans="1:4" x14ac:dyDescent="0.25">
      <c r="A764" s="2">
        <v>44690</v>
      </c>
      <c r="B764" t="s">
        <v>5</v>
      </c>
      <c r="C764">
        <v>5.25</v>
      </c>
      <c r="D764" t="s">
        <v>6</v>
      </c>
    </row>
    <row r="765" spans="1:4" x14ac:dyDescent="0.25">
      <c r="A765" s="2">
        <v>44690</v>
      </c>
      <c r="B765" t="s">
        <v>13</v>
      </c>
      <c r="C765">
        <v>56.805000000000007</v>
      </c>
      <c r="D765" t="s">
        <v>14</v>
      </c>
    </row>
    <row r="766" spans="1:4" x14ac:dyDescent="0.25">
      <c r="A766" s="2">
        <v>44691</v>
      </c>
      <c r="B766" t="s">
        <v>5</v>
      </c>
      <c r="C766">
        <v>5.25</v>
      </c>
      <c r="D766" t="s">
        <v>6</v>
      </c>
    </row>
    <row r="767" spans="1:4" x14ac:dyDescent="0.25">
      <c r="A767" s="2">
        <v>44692</v>
      </c>
      <c r="B767" t="s">
        <v>5</v>
      </c>
      <c r="C767">
        <v>5.25</v>
      </c>
      <c r="D767" t="s">
        <v>6</v>
      </c>
    </row>
    <row r="768" spans="1:4" x14ac:dyDescent="0.25">
      <c r="A768" s="2">
        <v>44692</v>
      </c>
      <c r="B768" t="s">
        <v>15</v>
      </c>
      <c r="C768">
        <v>85.05</v>
      </c>
      <c r="D768" t="s">
        <v>16</v>
      </c>
    </row>
    <row r="769" spans="1:4" x14ac:dyDescent="0.25">
      <c r="A769" s="2">
        <v>44693</v>
      </c>
      <c r="B769" t="s">
        <v>5</v>
      </c>
      <c r="C769">
        <v>5.25</v>
      </c>
      <c r="D769" t="s">
        <v>6</v>
      </c>
    </row>
    <row r="770" spans="1:4" x14ac:dyDescent="0.25">
      <c r="A770" s="2">
        <v>44694</v>
      </c>
      <c r="B770" t="s">
        <v>5</v>
      </c>
      <c r="C770">
        <v>5.25</v>
      </c>
      <c r="D770" t="s">
        <v>6</v>
      </c>
    </row>
    <row r="771" spans="1:4" x14ac:dyDescent="0.25">
      <c r="A771" s="2">
        <v>44694</v>
      </c>
      <c r="B771" t="s">
        <v>11</v>
      </c>
      <c r="C771">
        <v>146.05500000000001</v>
      </c>
      <c r="D771" t="s">
        <v>12</v>
      </c>
    </row>
    <row r="772" spans="1:4" x14ac:dyDescent="0.25">
      <c r="A772" s="2">
        <v>44695</v>
      </c>
      <c r="B772" t="s">
        <v>19</v>
      </c>
      <c r="C772">
        <v>106.89000000000001</v>
      </c>
      <c r="D772" t="s">
        <v>20</v>
      </c>
    </row>
    <row r="773" spans="1:4" x14ac:dyDescent="0.25">
      <c r="A773" s="2">
        <v>44695</v>
      </c>
      <c r="B773" t="s">
        <v>5</v>
      </c>
      <c r="C773">
        <v>5.25</v>
      </c>
      <c r="D773" t="s">
        <v>6</v>
      </c>
    </row>
    <row r="774" spans="1:4" x14ac:dyDescent="0.25">
      <c r="A774" s="2">
        <v>44695</v>
      </c>
      <c r="B774" t="s">
        <v>17</v>
      </c>
      <c r="C774">
        <v>46.094999999999999</v>
      </c>
      <c r="D774" t="s">
        <v>18</v>
      </c>
    </row>
    <row r="775" spans="1:4" x14ac:dyDescent="0.25">
      <c r="A775" s="2">
        <v>44695</v>
      </c>
      <c r="B775" t="s">
        <v>21</v>
      </c>
      <c r="C775">
        <v>58.695</v>
      </c>
      <c r="D775" t="s">
        <v>22</v>
      </c>
    </row>
    <row r="776" spans="1:4" x14ac:dyDescent="0.25">
      <c r="A776" s="2">
        <v>44696</v>
      </c>
      <c r="B776" t="s">
        <v>23</v>
      </c>
      <c r="C776">
        <v>33.6</v>
      </c>
      <c r="D776" t="s">
        <v>24</v>
      </c>
    </row>
    <row r="777" spans="1:4" x14ac:dyDescent="0.25">
      <c r="A777" s="2">
        <v>44697</v>
      </c>
      <c r="B777" t="s">
        <v>5</v>
      </c>
      <c r="C777">
        <v>5.25</v>
      </c>
      <c r="D777" t="s">
        <v>6</v>
      </c>
    </row>
    <row r="778" spans="1:4" x14ac:dyDescent="0.25">
      <c r="A778" s="2">
        <v>44697</v>
      </c>
      <c r="B778" t="s">
        <v>25</v>
      </c>
      <c r="C778">
        <v>31.5</v>
      </c>
      <c r="D778" t="s">
        <v>26</v>
      </c>
    </row>
    <row r="779" spans="1:4" x14ac:dyDescent="0.25">
      <c r="A779" s="2">
        <v>44698</v>
      </c>
      <c r="B779" t="s">
        <v>5</v>
      </c>
      <c r="C779">
        <v>5.25</v>
      </c>
      <c r="D779" t="s">
        <v>6</v>
      </c>
    </row>
    <row r="780" spans="1:4" x14ac:dyDescent="0.25">
      <c r="A780" s="2">
        <v>44698</v>
      </c>
      <c r="B780" t="s">
        <v>41</v>
      </c>
      <c r="C780">
        <v>78.75</v>
      </c>
      <c r="D780" t="s">
        <v>42</v>
      </c>
    </row>
    <row r="781" spans="1:4" x14ac:dyDescent="0.25">
      <c r="A781" s="2">
        <v>44698</v>
      </c>
      <c r="B781" t="s">
        <v>29</v>
      </c>
      <c r="C781">
        <v>42</v>
      </c>
      <c r="D781" t="s">
        <v>30</v>
      </c>
    </row>
    <row r="782" spans="1:4" x14ac:dyDescent="0.25">
      <c r="A782" s="2">
        <v>44699</v>
      </c>
      <c r="B782" t="s">
        <v>5</v>
      </c>
      <c r="C782">
        <v>5.25</v>
      </c>
      <c r="D782" t="s">
        <v>6</v>
      </c>
    </row>
    <row r="783" spans="1:4" x14ac:dyDescent="0.25">
      <c r="A783" s="2">
        <v>44699</v>
      </c>
      <c r="B783" t="s">
        <v>33</v>
      </c>
      <c r="C783">
        <v>36.75</v>
      </c>
      <c r="D783" t="s">
        <v>18</v>
      </c>
    </row>
    <row r="784" spans="1:4" x14ac:dyDescent="0.25">
      <c r="A784" s="2">
        <v>44699</v>
      </c>
      <c r="B784" t="s">
        <v>31</v>
      </c>
      <c r="C784">
        <v>51.45</v>
      </c>
      <c r="D784" t="s">
        <v>32</v>
      </c>
    </row>
    <row r="785" spans="1:4" x14ac:dyDescent="0.25">
      <c r="A785" s="2">
        <v>44700</v>
      </c>
      <c r="B785" t="s">
        <v>5</v>
      </c>
      <c r="C785">
        <v>5.25</v>
      </c>
      <c r="D785" t="s">
        <v>6</v>
      </c>
    </row>
    <row r="786" spans="1:4" x14ac:dyDescent="0.25">
      <c r="A786" s="2">
        <v>44701</v>
      </c>
      <c r="B786" t="s">
        <v>5</v>
      </c>
      <c r="C786">
        <v>5.25</v>
      </c>
      <c r="D786" t="s">
        <v>6</v>
      </c>
    </row>
    <row r="787" spans="1:4" x14ac:dyDescent="0.25">
      <c r="A787" s="2">
        <v>44701</v>
      </c>
      <c r="B787" t="s">
        <v>11</v>
      </c>
      <c r="C787">
        <v>182.70000000000002</v>
      </c>
      <c r="D787" t="s">
        <v>12</v>
      </c>
    </row>
    <row r="788" spans="1:4" x14ac:dyDescent="0.25">
      <c r="A788" s="2">
        <v>44702</v>
      </c>
      <c r="B788" t="s">
        <v>34</v>
      </c>
      <c r="C788">
        <v>43.155000000000001</v>
      </c>
      <c r="D788" t="s">
        <v>22</v>
      </c>
    </row>
    <row r="789" spans="1:4" x14ac:dyDescent="0.25">
      <c r="A789" s="2">
        <v>44703</v>
      </c>
      <c r="B789" t="s">
        <v>35</v>
      </c>
      <c r="C789">
        <v>17.010000000000002</v>
      </c>
      <c r="D789" t="s">
        <v>22</v>
      </c>
    </row>
    <row r="790" spans="1:4" x14ac:dyDescent="0.25">
      <c r="A790" s="2">
        <v>44704</v>
      </c>
      <c r="B790" t="s">
        <v>5</v>
      </c>
      <c r="C790">
        <v>5.25</v>
      </c>
      <c r="D790" t="s">
        <v>6</v>
      </c>
    </row>
    <row r="791" spans="1:4" x14ac:dyDescent="0.25">
      <c r="A791" s="2">
        <v>44704</v>
      </c>
      <c r="B791" t="s">
        <v>36</v>
      </c>
      <c r="C791">
        <v>57.75</v>
      </c>
      <c r="D791" t="s">
        <v>37</v>
      </c>
    </row>
    <row r="792" spans="1:4" x14ac:dyDescent="0.25">
      <c r="A792" s="2">
        <v>44704</v>
      </c>
      <c r="B792" t="s">
        <v>15</v>
      </c>
      <c r="C792">
        <v>70.350000000000009</v>
      </c>
      <c r="D792" t="s">
        <v>16</v>
      </c>
    </row>
    <row r="793" spans="1:4" x14ac:dyDescent="0.25">
      <c r="A793" s="2">
        <v>44705</v>
      </c>
      <c r="B793" t="s">
        <v>5</v>
      </c>
      <c r="C793">
        <v>5.25</v>
      </c>
      <c r="D793" t="s">
        <v>6</v>
      </c>
    </row>
    <row r="794" spans="1:4" x14ac:dyDescent="0.25">
      <c r="A794" s="2">
        <v>44706</v>
      </c>
      <c r="B794" t="s">
        <v>5</v>
      </c>
      <c r="C794">
        <v>5.25</v>
      </c>
      <c r="D794" t="s">
        <v>6</v>
      </c>
    </row>
    <row r="795" spans="1:4" x14ac:dyDescent="0.25">
      <c r="A795" s="2">
        <v>44707</v>
      </c>
      <c r="B795" t="s">
        <v>5</v>
      </c>
      <c r="C795">
        <v>5.25</v>
      </c>
      <c r="D795" t="s">
        <v>6</v>
      </c>
    </row>
    <row r="796" spans="1:4" x14ac:dyDescent="0.25">
      <c r="A796" s="2">
        <v>44708</v>
      </c>
      <c r="B796" t="s">
        <v>5</v>
      </c>
      <c r="C796">
        <v>5.25</v>
      </c>
      <c r="D796" t="s">
        <v>6</v>
      </c>
    </row>
    <row r="797" spans="1:4" x14ac:dyDescent="0.25">
      <c r="A797" s="2">
        <v>44708</v>
      </c>
      <c r="B797" t="s">
        <v>11</v>
      </c>
      <c r="C797">
        <v>174.09000000000003</v>
      </c>
      <c r="D797" t="s">
        <v>12</v>
      </c>
    </row>
    <row r="798" spans="1:4" x14ac:dyDescent="0.25">
      <c r="A798" s="2">
        <v>44709</v>
      </c>
      <c r="B798" t="s">
        <v>38</v>
      </c>
      <c r="C798">
        <v>135.24</v>
      </c>
      <c r="D798" t="s">
        <v>20</v>
      </c>
    </row>
    <row r="799" spans="1:4" x14ac:dyDescent="0.25">
      <c r="A799" s="2">
        <v>44709</v>
      </c>
      <c r="B799" t="s">
        <v>46</v>
      </c>
      <c r="C799">
        <v>246.75</v>
      </c>
      <c r="D799" t="s">
        <v>47</v>
      </c>
    </row>
    <row r="800" spans="1:4" x14ac:dyDescent="0.25">
      <c r="A800" s="2">
        <v>44710</v>
      </c>
      <c r="B800" t="s">
        <v>19</v>
      </c>
      <c r="C800">
        <v>156.66</v>
      </c>
      <c r="D800" t="s">
        <v>20</v>
      </c>
    </row>
    <row r="801" spans="1:4" x14ac:dyDescent="0.25">
      <c r="A801" s="2">
        <v>44710</v>
      </c>
      <c r="B801" t="s">
        <v>23</v>
      </c>
      <c r="C801">
        <v>28.560000000000006</v>
      </c>
      <c r="D801" t="s">
        <v>24</v>
      </c>
    </row>
    <row r="802" spans="1:4" x14ac:dyDescent="0.25">
      <c r="A802" s="2">
        <v>44711</v>
      </c>
      <c r="B802" t="s">
        <v>5</v>
      </c>
      <c r="C802">
        <v>5.25</v>
      </c>
      <c r="D802" t="s">
        <v>6</v>
      </c>
    </row>
    <row r="803" spans="1:4" x14ac:dyDescent="0.25">
      <c r="A803" s="2">
        <v>44712</v>
      </c>
      <c r="B803" t="s">
        <v>5</v>
      </c>
      <c r="C803">
        <v>5.25</v>
      </c>
      <c r="D803" t="s">
        <v>6</v>
      </c>
    </row>
    <row r="804" spans="1:4" x14ac:dyDescent="0.25">
      <c r="A804" s="2">
        <v>44712</v>
      </c>
      <c r="B804" t="s">
        <v>44</v>
      </c>
      <c r="C804">
        <v>15.75</v>
      </c>
      <c r="D804" t="s">
        <v>22</v>
      </c>
    </row>
    <row r="805" spans="1:4" x14ac:dyDescent="0.25">
      <c r="A805" s="2">
        <v>44715</v>
      </c>
      <c r="B805" t="s">
        <v>5</v>
      </c>
      <c r="C805">
        <v>5.25</v>
      </c>
      <c r="D805" t="s">
        <v>6</v>
      </c>
    </row>
    <row r="806" spans="1:4" x14ac:dyDescent="0.25">
      <c r="A806" s="2">
        <v>44715</v>
      </c>
      <c r="B806" t="s">
        <v>5</v>
      </c>
      <c r="C806">
        <v>5.25</v>
      </c>
      <c r="D806" t="s">
        <v>6</v>
      </c>
    </row>
    <row r="807" spans="1:4" x14ac:dyDescent="0.25">
      <c r="A807" s="2">
        <v>44715</v>
      </c>
      <c r="B807" t="s">
        <v>9</v>
      </c>
      <c r="C807">
        <v>157.5</v>
      </c>
      <c r="D807" t="s">
        <v>10</v>
      </c>
    </row>
    <row r="808" spans="1:4" x14ac:dyDescent="0.25">
      <c r="A808" s="2">
        <v>44715</v>
      </c>
      <c r="B808" t="s">
        <v>7</v>
      </c>
      <c r="C808">
        <v>945</v>
      </c>
      <c r="D808" t="s">
        <v>8</v>
      </c>
    </row>
    <row r="809" spans="1:4" x14ac:dyDescent="0.25">
      <c r="A809" s="2">
        <v>44716</v>
      </c>
      <c r="B809" t="s">
        <v>5</v>
      </c>
      <c r="C809">
        <v>5.25</v>
      </c>
      <c r="D809" t="s">
        <v>6</v>
      </c>
    </row>
    <row r="810" spans="1:4" x14ac:dyDescent="0.25">
      <c r="A810" s="2">
        <v>44717</v>
      </c>
      <c r="B810" t="s">
        <v>5</v>
      </c>
      <c r="C810">
        <v>5.25</v>
      </c>
      <c r="D810" t="s">
        <v>6</v>
      </c>
    </row>
    <row r="811" spans="1:4" x14ac:dyDescent="0.25">
      <c r="A811" s="2">
        <v>44718</v>
      </c>
      <c r="B811" t="s">
        <v>5</v>
      </c>
      <c r="C811">
        <v>5.25</v>
      </c>
      <c r="D811" t="s">
        <v>6</v>
      </c>
    </row>
    <row r="812" spans="1:4" x14ac:dyDescent="0.25">
      <c r="A812" s="2">
        <v>44718</v>
      </c>
      <c r="B812" t="s">
        <v>11</v>
      </c>
      <c r="C812">
        <v>124.95</v>
      </c>
      <c r="D812" t="s">
        <v>12</v>
      </c>
    </row>
    <row r="813" spans="1:4" x14ac:dyDescent="0.25">
      <c r="A813" s="2">
        <v>44721</v>
      </c>
      <c r="B813" t="s">
        <v>5</v>
      </c>
      <c r="C813">
        <v>5.25</v>
      </c>
      <c r="D813" t="s">
        <v>6</v>
      </c>
    </row>
    <row r="814" spans="1:4" x14ac:dyDescent="0.25">
      <c r="A814" s="2">
        <v>44721</v>
      </c>
      <c r="B814" t="s">
        <v>13</v>
      </c>
      <c r="C814">
        <v>57.75</v>
      </c>
      <c r="D814" t="s">
        <v>14</v>
      </c>
    </row>
    <row r="815" spans="1:4" x14ac:dyDescent="0.25">
      <c r="A815" s="2">
        <v>44722</v>
      </c>
      <c r="B815" t="s">
        <v>5</v>
      </c>
      <c r="C815">
        <v>5.25</v>
      </c>
      <c r="D815" t="s">
        <v>6</v>
      </c>
    </row>
    <row r="816" spans="1:4" x14ac:dyDescent="0.25">
      <c r="A816" s="2">
        <v>44723</v>
      </c>
      <c r="B816" t="s">
        <v>5</v>
      </c>
      <c r="C816">
        <v>5.25</v>
      </c>
      <c r="D816" t="s">
        <v>6</v>
      </c>
    </row>
    <row r="817" spans="1:4" x14ac:dyDescent="0.25">
      <c r="A817" s="2">
        <v>44723</v>
      </c>
      <c r="B817" t="s">
        <v>15</v>
      </c>
      <c r="C817">
        <v>86.204999999999998</v>
      </c>
      <c r="D817" t="s">
        <v>16</v>
      </c>
    </row>
    <row r="818" spans="1:4" x14ac:dyDescent="0.25">
      <c r="A818" s="2">
        <v>44724</v>
      </c>
      <c r="B818" t="s">
        <v>5</v>
      </c>
      <c r="C818">
        <v>5.25</v>
      </c>
      <c r="D818" t="s">
        <v>6</v>
      </c>
    </row>
    <row r="819" spans="1:4" x14ac:dyDescent="0.25">
      <c r="A819" s="2">
        <v>44725</v>
      </c>
      <c r="B819" t="s">
        <v>5</v>
      </c>
      <c r="C819">
        <v>5.25</v>
      </c>
      <c r="D819" t="s">
        <v>6</v>
      </c>
    </row>
    <row r="820" spans="1:4" x14ac:dyDescent="0.25">
      <c r="A820" s="2">
        <v>44725</v>
      </c>
      <c r="B820" t="s">
        <v>11</v>
      </c>
      <c r="C820">
        <v>147.21</v>
      </c>
      <c r="D820" t="s">
        <v>12</v>
      </c>
    </row>
    <row r="821" spans="1:4" x14ac:dyDescent="0.25">
      <c r="A821" s="2">
        <v>44726</v>
      </c>
      <c r="B821" t="s">
        <v>19</v>
      </c>
      <c r="C821">
        <v>108.04500000000002</v>
      </c>
      <c r="D821" t="s">
        <v>20</v>
      </c>
    </row>
    <row r="822" spans="1:4" x14ac:dyDescent="0.25">
      <c r="A822" s="2">
        <v>44726</v>
      </c>
      <c r="B822" t="s">
        <v>5</v>
      </c>
      <c r="C822">
        <v>5.25</v>
      </c>
      <c r="D822" t="s">
        <v>6</v>
      </c>
    </row>
    <row r="823" spans="1:4" x14ac:dyDescent="0.25">
      <c r="A823" s="2">
        <v>44726</v>
      </c>
      <c r="B823" t="s">
        <v>17</v>
      </c>
      <c r="C823">
        <v>47.145000000000003</v>
      </c>
      <c r="D823" t="s">
        <v>18</v>
      </c>
    </row>
    <row r="824" spans="1:4" x14ac:dyDescent="0.25">
      <c r="A824" s="2">
        <v>44726</v>
      </c>
      <c r="B824" t="s">
        <v>21</v>
      </c>
      <c r="C824">
        <v>59.745000000000005</v>
      </c>
      <c r="D824" t="s">
        <v>22</v>
      </c>
    </row>
    <row r="825" spans="1:4" x14ac:dyDescent="0.25">
      <c r="A825" s="2">
        <v>44727</v>
      </c>
      <c r="B825" t="s">
        <v>23</v>
      </c>
      <c r="C825">
        <v>34.755000000000003</v>
      </c>
      <c r="D825" t="s">
        <v>24</v>
      </c>
    </row>
    <row r="826" spans="1:4" x14ac:dyDescent="0.25">
      <c r="A826" s="2">
        <v>44728</v>
      </c>
      <c r="B826" t="s">
        <v>5</v>
      </c>
      <c r="C826">
        <v>5.25</v>
      </c>
      <c r="D826" t="s">
        <v>6</v>
      </c>
    </row>
    <row r="827" spans="1:4" x14ac:dyDescent="0.25">
      <c r="A827" s="2">
        <v>44728</v>
      </c>
      <c r="B827" t="s">
        <v>25</v>
      </c>
      <c r="C827">
        <v>31.5</v>
      </c>
      <c r="D827" t="s">
        <v>26</v>
      </c>
    </row>
    <row r="828" spans="1:4" x14ac:dyDescent="0.25">
      <c r="A828" s="2">
        <v>44729</v>
      </c>
      <c r="B828" t="s">
        <v>5</v>
      </c>
      <c r="C828">
        <v>5.25</v>
      </c>
      <c r="D828" t="s">
        <v>6</v>
      </c>
    </row>
    <row r="829" spans="1:4" x14ac:dyDescent="0.25">
      <c r="A829" s="2">
        <v>44729</v>
      </c>
      <c r="B829" t="s">
        <v>29</v>
      </c>
      <c r="C829">
        <v>42</v>
      </c>
      <c r="D829" t="s">
        <v>30</v>
      </c>
    </row>
    <row r="830" spans="1:4" x14ac:dyDescent="0.25">
      <c r="A830" s="2">
        <v>44730</v>
      </c>
      <c r="B830" t="s">
        <v>5</v>
      </c>
      <c r="C830">
        <v>5.25</v>
      </c>
      <c r="D830" t="s">
        <v>6</v>
      </c>
    </row>
    <row r="831" spans="1:4" x14ac:dyDescent="0.25">
      <c r="A831" s="2">
        <v>44730</v>
      </c>
      <c r="B831" t="s">
        <v>33</v>
      </c>
      <c r="C831">
        <v>36.75</v>
      </c>
      <c r="D831" t="s">
        <v>18</v>
      </c>
    </row>
    <row r="832" spans="1:4" x14ac:dyDescent="0.25">
      <c r="A832" s="2">
        <v>44730</v>
      </c>
      <c r="B832" t="s">
        <v>31</v>
      </c>
      <c r="C832">
        <v>52.605000000000004</v>
      </c>
      <c r="D832" t="s">
        <v>32</v>
      </c>
    </row>
    <row r="833" spans="1:4" x14ac:dyDescent="0.25">
      <c r="A833" s="2">
        <v>44731</v>
      </c>
      <c r="B833" t="s">
        <v>5</v>
      </c>
      <c r="C833">
        <v>5.25</v>
      </c>
      <c r="D833" t="s">
        <v>6</v>
      </c>
    </row>
    <row r="834" spans="1:4" x14ac:dyDescent="0.25">
      <c r="A834" s="2">
        <v>44732</v>
      </c>
      <c r="B834" t="s">
        <v>5</v>
      </c>
      <c r="C834">
        <v>5.25</v>
      </c>
      <c r="D834" t="s">
        <v>6</v>
      </c>
    </row>
    <row r="835" spans="1:4" x14ac:dyDescent="0.25">
      <c r="A835" s="2">
        <v>44732</v>
      </c>
      <c r="B835" t="s">
        <v>11</v>
      </c>
      <c r="C835">
        <v>245.70000000000002</v>
      </c>
      <c r="D835" t="s">
        <v>12</v>
      </c>
    </row>
    <row r="836" spans="1:4" x14ac:dyDescent="0.25">
      <c r="A836" s="2">
        <v>44733</v>
      </c>
      <c r="B836" t="s">
        <v>34</v>
      </c>
      <c r="C836">
        <v>44.205000000000005</v>
      </c>
      <c r="D836" t="s">
        <v>22</v>
      </c>
    </row>
    <row r="837" spans="1:4" x14ac:dyDescent="0.25">
      <c r="A837" s="2">
        <v>44734</v>
      </c>
      <c r="B837" t="s">
        <v>35</v>
      </c>
      <c r="C837">
        <v>17.954999999999998</v>
      </c>
      <c r="D837" t="s">
        <v>22</v>
      </c>
    </row>
    <row r="838" spans="1:4" x14ac:dyDescent="0.25">
      <c r="A838" s="2">
        <v>44735</v>
      </c>
      <c r="B838" t="s">
        <v>5</v>
      </c>
      <c r="C838">
        <v>5.25</v>
      </c>
      <c r="D838" t="s">
        <v>6</v>
      </c>
    </row>
    <row r="839" spans="1:4" x14ac:dyDescent="0.25">
      <c r="A839" s="2">
        <v>44735</v>
      </c>
      <c r="B839" t="s">
        <v>36</v>
      </c>
      <c r="C839">
        <v>57.75</v>
      </c>
      <c r="D839" t="s">
        <v>37</v>
      </c>
    </row>
    <row r="840" spans="1:4" x14ac:dyDescent="0.25">
      <c r="A840" s="2">
        <v>44735</v>
      </c>
      <c r="B840" t="s">
        <v>15</v>
      </c>
      <c r="C840">
        <v>71.295000000000016</v>
      </c>
      <c r="D840" t="s">
        <v>16</v>
      </c>
    </row>
    <row r="841" spans="1:4" x14ac:dyDescent="0.25">
      <c r="A841" s="2">
        <v>44736</v>
      </c>
      <c r="B841" t="s">
        <v>5</v>
      </c>
      <c r="C841">
        <v>5.25</v>
      </c>
      <c r="D841" t="s">
        <v>6</v>
      </c>
    </row>
    <row r="842" spans="1:4" x14ac:dyDescent="0.25">
      <c r="A842" s="2">
        <v>44737</v>
      </c>
      <c r="B842" t="s">
        <v>5</v>
      </c>
      <c r="C842">
        <v>5.25</v>
      </c>
      <c r="D842" t="s">
        <v>6</v>
      </c>
    </row>
    <row r="843" spans="1:4" x14ac:dyDescent="0.25">
      <c r="A843" s="2">
        <v>44738</v>
      </c>
      <c r="B843" t="s">
        <v>5</v>
      </c>
      <c r="C843">
        <v>5.25</v>
      </c>
      <c r="D843" t="s">
        <v>6</v>
      </c>
    </row>
    <row r="844" spans="1:4" x14ac:dyDescent="0.25">
      <c r="A844" s="2">
        <v>44739</v>
      </c>
      <c r="B844" t="s">
        <v>5</v>
      </c>
      <c r="C844">
        <v>5.25</v>
      </c>
      <c r="D844" t="s">
        <v>6</v>
      </c>
    </row>
    <row r="845" spans="1:4" x14ac:dyDescent="0.25">
      <c r="A845" s="2">
        <v>44739</v>
      </c>
      <c r="B845" t="s">
        <v>11</v>
      </c>
      <c r="C845">
        <v>175.245</v>
      </c>
      <c r="D845" t="s">
        <v>12</v>
      </c>
    </row>
    <row r="846" spans="1:4" x14ac:dyDescent="0.25">
      <c r="A846" s="2">
        <v>44740</v>
      </c>
      <c r="B846" t="s">
        <v>38</v>
      </c>
      <c r="C846">
        <v>136.39500000000001</v>
      </c>
      <c r="D846" t="s">
        <v>20</v>
      </c>
    </row>
    <row r="847" spans="1:4" x14ac:dyDescent="0.25">
      <c r="A847" s="2">
        <v>44740</v>
      </c>
      <c r="B847" t="s">
        <v>39</v>
      </c>
      <c r="C847">
        <v>189.315</v>
      </c>
      <c r="D847" t="s">
        <v>18</v>
      </c>
    </row>
    <row r="848" spans="1:4" x14ac:dyDescent="0.25">
      <c r="A848" s="2">
        <v>44741</v>
      </c>
      <c r="B848" t="s">
        <v>19</v>
      </c>
      <c r="C848">
        <v>157.60499999999999</v>
      </c>
      <c r="D848" t="s">
        <v>20</v>
      </c>
    </row>
    <row r="849" spans="1:4" x14ac:dyDescent="0.25">
      <c r="A849" s="2">
        <v>44741</v>
      </c>
      <c r="B849" t="s">
        <v>44</v>
      </c>
      <c r="C849">
        <v>15.75</v>
      </c>
      <c r="D849" t="s">
        <v>22</v>
      </c>
    </row>
    <row r="850" spans="1:4" x14ac:dyDescent="0.25">
      <c r="A850" s="2">
        <v>44741</v>
      </c>
      <c r="B850" t="s">
        <v>23</v>
      </c>
      <c r="C850">
        <v>29.610000000000003</v>
      </c>
      <c r="D850" t="s">
        <v>24</v>
      </c>
    </row>
    <row r="851" spans="1:4" x14ac:dyDescent="0.25">
      <c r="A851" s="2">
        <v>44742</v>
      </c>
      <c r="B851" t="s">
        <v>5</v>
      </c>
      <c r="C851">
        <v>5.25</v>
      </c>
      <c r="D851" t="s">
        <v>6</v>
      </c>
    </row>
    <row r="852" spans="1:4" x14ac:dyDescent="0.25">
      <c r="A852" s="2">
        <v>44743</v>
      </c>
      <c r="B852" t="s">
        <v>5</v>
      </c>
      <c r="C852">
        <v>5.25</v>
      </c>
      <c r="D852" t="s">
        <v>6</v>
      </c>
    </row>
    <row r="853" spans="1:4" x14ac:dyDescent="0.25">
      <c r="A853" s="2">
        <v>44745</v>
      </c>
      <c r="B853" t="s">
        <v>5</v>
      </c>
      <c r="C853">
        <v>5.25</v>
      </c>
      <c r="D853" t="s">
        <v>6</v>
      </c>
    </row>
    <row r="854" spans="1:4" x14ac:dyDescent="0.25">
      <c r="A854" s="2">
        <v>44747</v>
      </c>
      <c r="B854" t="s">
        <v>5</v>
      </c>
      <c r="C854">
        <v>5.25</v>
      </c>
      <c r="D854" t="s">
        <v>6</v>
      </c>
    </row>
    <row r="855" spans="1:4" x14ac:dyDescent="0.25">
      <c r="A855" s="2">
        <v>44747</v>
      </c>
      <c r="B855" t="s">
        <v>9</v>
      </c>
      <c r="C855">
        <v>157.5</v>
      </c>
      <c r="D855" t="s">
        <v>10</v>
      </c>
    </row>
    <row r="856" spans="1:4" x14ac:dyDescent="0.25">
      <c r="A856" s="2">
        <v>44747</v>
      </c>
      <c r="B856" t="s">
        <v>7</v>
      </c>
      <c r="C856">
        <v>945</v>
      </c>
      <c r="D856" t="s">
        <v>8</v>
      </c>
    </row>
    <row r="857" spans="1:4" x14ac:dyDescent="0.25">
      <c r="A857" s="2">
        <v>44747</v>
      </c>
      <c r="B857" t="s">
        <v>48</v>
      </c>
      <c r="C857">
        <v>15.75</v>
      </c>
      <c r="D857" t="s">
        <v>22</v>
      </c>
    </row>
    <row r="858" spans="1:4" x14ac:dyDescent="0.25">
      <c r="A858" s="2">
        <v>44748</v>
      </c>
      <c r="B858" t="s">
        <v>5</v>
      </c>
      <c r="C858">
        <v>5.25</v>
      </c>
      <c r="D858" t="s">
        <v>6</v>
      </c>
    </row>
    <row r="859" spans="1:4" x14ac:dyDescent="0.25">
      <c r="A859" s="2">
        <v>44749</v>
      </c>
      <c r="B859" t="s">
        <v>5</v>
      </c>
      <c r="C859">
        <v>5.25</v>
      </c>
      <c r="D859" t="s">
        <v>6</v>
      </c>
    </row>
    <row r="860" spans="1:4" x14ac:dyDescent="0.25">
      <c r="A860" s="2">
        <v>44749</v>
      </c>
      <c r="B860" t="s">
        <v>11</v>
      </c>
      <c r="C860">
        <v>189</v>
      </c>
      <c r="D860" t="s">
        <v>12</v>
      </c>
    </row>
    <row r="861" spans="1:4" x14ac:dyDescent="0.25">
      <c r="A861" s="2">
        <v>44752</v>
      </c>
      <c r="B861" t="s">
        <v>5</v>
      </c>
      <c r="C861">
        <v>5.25</v>
      </c>
      <c r="D861" t="s">
        <v>6</v>
      </c>
    </row>
    <row r="862" spans="1:4" x14ac:dyDescent="0.25">
      <c r="A862" s="2">
        <v>44752</v>
      </c>
      <c r="B862" t="s">
        <v>13</v>
      </c>
      <c r="C862">
        <v>58.905000000000001</v>
      </c>
      <c r="D862" t="s">
        <v>14</v>
      </c>
    </row>
    <row r="863" spans="1:4" x14ac:dyDescent="0.25">
      <c r="A863" s="2">
        <v>44753</v>
      </c>
      <c r="B863" t="s">
        <v>5</v>
      </c>
      <c r="C863">
        <v>5.25</v>
      </c>
      <c r="D863" t="s">
        <v>6</v>
      </c>
    </row>
    <row r="864" spans="1:4" x14ac:dyDescent="0.25">
      <c r="A864" s="2">
        <v>44754</v>
      </c>
      <c r="B864" t="s">
        <v>5</v>
      </c>
      <c r="C864">
        <v>5.25</v>
      </c>
      <c r="D864" t="s">
        <v>6</v>
      </c>
    </row>
    <row r="865" spans="1:4" x14ac:dyDescent="0.25">
      <c r="A865" s="2">
        <v>44754</v>
      </c>
      <c r="B865" t="s">
        <v>15</v>
      </c>
      <c r="C865">
        <v>87.254999999999995</v>
      </c>
      <c r="D865" t="s">
        <v>16</v>
      </c>
    </row>
    <row r="866" spans="1:4" x14ac:dyDescent="0.25">
      <c r="A866" s="2">
        <v>44755</v>
      </c>
      <c r="B866" t="s">
        <v>5</v>
      </c>
      <c r="C866">
        <v>5.25</v>
      </c>
      <c r="D866" t="s">
        <v>6</v>
      </c>
    </row>
    <row r="867" spans="1:4" x14ac:dyDescent="0.25">
      <c r="A867" s="2">
        <v>44756</v>
      </c>
      <c r="B867" t="s">
        <v>5</v>
      </c>
      <c r="C867">
        <v>5.25</v>
      </c>
      <c r="D867" t="s">
        <v>6</v>
      </c>
    </row>
    <row r="868" spans="1:4" x14ac:dyDescent="0.25">
      <c r="A868" s="2">
        <v>44756</v>
      </c>
      <c r="B868" t="s">
        <v>11</v>
      </c>
      <c r="C868">
        <v>148.155</v>
      </c>
      <c r="D868" t="s">
        <v>12</v>
      </c>
    </row>
    <row r="869" spans="1:4" x14ac:dyDescent="0.25">
      <c r="A869" s="2">
        <v>44757</v>
      </c>
      <c r="B869" t="s">
        <v>19</v>
      </c>
      <c r="C869">
        <v>108.99000000000002</v>
      </c>
      <c r="D869" t="s">
        <v>20</v>
      </c>
    </row>
    <row r="870" spans="1:4" x14ac:dyDescent="0.25">
      <c r="A870" s="2">
        <v>44757</v>
      </c>
      <c r="B870" t="s">
        <v>5</v>
      </c>
      <c r="C870">
        <v>5.25</v>
      </c>
      <c r="D870" t="s">
        <v>6</v>
      </c>
    </row>
    <row r="871" spans="1:4" x14ac:dyDescent="0.25">
      <c r="A871" s="2">
        <v>44757</v>
      </c>
      <c r="B871" t="s">
        <v>17</v>
      </c>
      <c r="C871">
        <v>48.089999999999996</v>
      </c>
      <c r="D871" t="s">
        <v>18</v>
      </c>
    </row>
    <row r="872" spans="1:4" x14ac:dyDescent="0.25">
      <c r="A872" s="2">
        <v>44757</v>
      </c>
      <c r="B872" t="s">
        <v>21</v>
      </c>
      <c r="C872">
        <v>60.900000000000006</v>
      </c>
      <c r="D872" t="s">
        <v>22</v>
      </c>
    </row>
    <row r="873" spans="1:4" x14ac:dyDescent="0.25">
      <c r="A873" s="2">
        <v>44758</v>
      </c>
      <c r="B873" t="s">
        <v>23</v>
      </c>
      <c r="C873">
        <v>35.910000000000004</v>
      </c>
      <c r="D873" t="s">
        <v>24</v>
      </c>
    </row>
    <row r="874" spans="1:4" x14ac:dyDescent="0.25">
      <c r="A874" s="2">
        <v>44759</v>
      </c>
      <c r="B874" t="s">
        <v>5</v>
      </c>
      <c r="C874">
        <v>5.25</v>
      </c>
      <c r="D874" t="s">
        <v>6</v>
      </c>
    </row>
    <row r="875" spans="1:4" x14ac:dyDescent="0.25">
      <c r="A875" s="2">
        <v>44759</v>
      </c>
      <c r="B875" t="s">
        <v>25</v>
      </c>
      <c r="C875">
        <v>31.5</v>
      </c>
      <c r="D875" t="s">
        <v>26</v>
      </c>
    </row>
    <row r="876" spans="1:4" x14ac:dyDescent="0.25">
      <c r="A876" s="2">
        <v>44760</v>
      </c>
      <c r="B876" t="s">
        <v>5</v>
      </c>
      <c r="C876">
        <v>5.25</v>
      </c>
      <c r="D876" t="s">
        <v>6</v>
      </c>
    </row>
    <row r="877" spans="1:4" x14ac:dyDescent="0.25">
      <c r="A877" s="2">
        <v>44760</v>
      </c>
      <c r="B877" t="s">
        <v>29</v>
      </c>
      <c r="C877">
        <v>42</v>
      </c>
      <c r="D877" t="s">
        <v>30</v>
      </c>
    </row>
    <row r="878" spans="1:4" x14ac:dyDescent="0.25">
      <c r="A878" s="2">
        <v>44761</v>
      </c>
      <c r="B878" t="s">
        <v>5</v>
      </c>
      <c r="C878">
        <v>5.25</v>
      </c>
      <c r="D878" t="s">
        <v>6</v>
      </c>
    </row>
    <row r="879" spans="1:4" x14ac:dyDescent="0.25">
      <c r="A879" s="2">
        <v>44761</v>
      </c>
      <c r="B879" t="s">
        <v>33</v>
      </c>
      <c r="C879">
        <v>36.75</v>
      </c>
      <c r="D879" t="s">
        <v>18</v>
      </c>
    </row>
    <row r="880" spans="1:4" x14ac:dyDescent="0.25">
      <c r="A880" s="2">
        <v>44761</v>
      </c>
      <c r="B880" t="s">
        <v>31</v>
      </c>
      <c r="C880">
        <v>53.655000000000001</v>
      </c>
      <c r="D880" t="s">
        <v>32</v>
      </c>
    </row>
    <row r="881" spans="1:4" x14ac:dyDescent="0.25">
      <c r="A881" s="2">
        <v>44762</v>
      </c>
      <c r="B881" t="s">
        <v>5</v>
      </c>
      <c r="C881">
        <v>5.25</v>
      </c>
      <c r="D881" t="s">
        <v>6</v>
      </c>
    </row>
    <row r="882" spans="1:4" x14ac:dyDescent="0.25">
      <c r="A882" s="2">
        <v>44763</v>
      </c>
      <c r="B882" t="s">
        <v>5</v>
      </c>
      <c r="C882">
        <v>5.25</v>
      </c>
      <c r="D882" t="s">
        <v>6</v>
      </c>
    </row>
    <row r="883" spans="1:4" x14ac:dyDescent="0.25">
      <c r="A883" s="2">
        <v>44763</v>
      </c>
      <c r="B883" t="s">
        <v>11</v>
      </c>
      <c r="C883">
        <v>184.8</v>
      </c>
      <c r="D883" t="s">
        <v>12</v>
      </c>
    </row>
    <row r="884" spans="1:4" x14ac:dyDescent="0.25">
      <c r="A884" s="2">
        <v>44764</v>
      </c>
      <c r="B884" t="s">
        <v>34</v>
      </c>
      <c r="C884">
        <v>45.255000000000003</v>
      </c>
      <c r="D884" t="s">
        <v>22</v>
      </c>
    </row>
    <row r="885" spans="1:4" x14ac:dyDescent="0.25">
      <c r="A885" s="2">
        <v>44765</v>
      </c>
      <c r="B885" t="s">
        <v>35</v>
      </c>
      <c r="C885">
        <v>19.11</v>
      </c>
      <c r="D885" t="s">
        <v>22</v>
      </c>
    </row>
    <row r="886" spans="1:4" x14ac:dyDescent="0.25">
      <c r="A886" s="2">
        <v>44766</v>
      </c>
      <c r="B886" t="s">
        <v>5</v>
      </c>
      <c r="C886">
        <v>5.25</v>
      </c>
      <c r="D886" t="s">
        <v>6</v>
      </c>
    </row>
    <row r="887" spans="1:4" x14ac:dyDescent="0.25">
      <c r="A887" s="2">
        <v>44766</v>
      </c>
      <c r="B887" t="s">
        <v>36</v>
      </c>
      <c r="C887">
        <v>57.75</v>
      </c>
      <c r="D887" t="s">
        <v>37</v>
      </c>
    </row>
    <row r="888" spans="1:4" x14ac:dyDescent="0.25">
      <c r="A888" s="2">
        <v>44766</v>
      </c>
      <c r="B888" t="s">
        <v>15</v>
      </c>
      <c r="C888">
        <v>72.240000000000009</v>
      </c>
      <c r="D888" t="s">
        <v>16</v>
      </c>
    </row>
    <row r="889" spans="1:4" x14ac:dyDescent="0.25">
      <c r="A889" s="2">
        <v>44767</v>
      </c>
      <c r="B889" t="s">
        <v>5</v>
      </c>
      <c r="C889">
        <v>5.25</v>
      </c>
      <c r="D889" t="s">
        <v>6</v>
      </c>
    </row>
    <row r="890" spans="1:4" x14ac:dyDescent="0.25">
      <c r="A890" s="2">
        <v>44768</v>
      </c>
      <c r="B890" t="s">
        <v>5</v>
      </c>
      <c r="C890">
        <v>5.25</v>
      </c>
      <c r="D890" t="s">
        <v>6</v>
      </c>
    </row>
    <row r="891" spans="1:4" x14ac:dyDescent="0.25">
      <c r="A891" s="2">
        <v>44769</v>
      </c>
      <c r="B891" t="s">
        <v>5</v>
      </c>
      <c r="C891">
        <v>5.25</v>
      </c>
      <c r="D891" t="s">
        <v>6</v>
      </c>
    </row>
    <row r="892" spans="1:4" x14ac:dyDescent="0.25">
      <c r="A892" s="2">
        <v>44770</v>
      </c>
      <c r="B892" t="s">
        <v>5</v>
      </c>
      <c r="C892">
        <v>5.25</v>
      </c>
      <c r="D892" t="s">
        <v>6</v>
      </c>
    </row>
    <row r="893" spans="1:4" x14ac:dyDescent="0.25">
      <c r="A893" s="2">
        <v>44770</v>
      </c>
      <c r="B893" t="s">
        <v>11</v>
      </c>
      <c r="C893">
        <v>202.65</v>
      </c>
      <c r="D893" t="s">
        <v>12</v>
      </c>
    </row>
    <row r="894" spans="1:4" x14ac:dyDescent="0.25">
      <c r="A894" s="2">
        <v>44771</v>
      </c>
      <c r="B894" t="s">
        <v>38</v>
      </c>
      <c r="C894">
        <v>137.34000000000003</v>
      </c>
      <c r="D894" t="s">
        <v>20</v>
      </c>
    </row>
    <row r="895" spans="1:4" x14ac:dyDescent="0.25">
      <c r="A895" s="2">
        <v>44771</v>
      </c>
      <c r="B895" t="s">
        <v>46</v>
      </c>
      <c r="C895">
        <v>190.46999999999997</v>
      </c>
      <c r="D895" t="s">
        <v>47</v>
      </c>
    </row>
    <row r="896" spans="1:4" x14ac:dyDescent="0.25">
      <c r="A896" s="2">
        <v>44772</v>
      </c>
      <c r="B896" t="s">
        <v>19</v>
      </c>
      <c r="C896">
        <v>158.76</v>
      </c>
      <c r="D896" t="s">
        <v>20</v>
      </c>
    </row>
    <row r="897" spans="1:4" x14ac:dyDescent="0.25">
      <c r="A897" s="2">
        <v>44772</v>
      </c>
      <c r="B897" t="s">
        <v>44</v>
      </c>
      <c r="C897">
        <v>15.75</v>
      </c>
      <c r="D897" t="s">
        <v>22</v>
      </c>
    </row>
    <row r="898" spans="1:4" x14ac:dyDescent="0.25">
      <c r="A898" s="2">
        <v>44772</v>
      </c>
      <c r="B898" t="s">
        <v>23</v>
      </c>
      <c r="C898">
        <v>30.765000000000004</v>
      </c>
      <c r="D898" t="s">
        <v>24</v>
      </c>
    </row>
    <row r="899" spans="1:4" x14ac:dyDescent="0.25">
      <c r="A899" s="2">
        <v>44773</v>
      </c>
      <c r="B899" t="s">
        <v>5</v>
      </c>
      <c r="C899">
        <v>5.25</v>
      </c>
      <c r="D899" t="s">
        <v>6</v>
      </c>
    </row>
    <row r="900" spans="1:4" x14ac:dyDescent="0.25">
      <c r="A900" s="2">
        <v>44775</v>
      </c>
      <c r="B900" t="s">
        <v>5</v>
      </c>
      <c r="C900">
        <v>5.25</v>
      </c>
      <c r="D900" t="s">
        <v>6</v>
      </c>
    </row>
    <row r="901" spans="1:4" x14ac:dyDescent="0.25">
      <c r="A901" s="2">
        <v>44776</v>
      </c>
      <c r="B901" t="s">
        <v>5</v>
      </c>
      <c r="C901">
        <v>5.25</v>
      </c>
      <c r="D901" t="s">
        <v>6</v>
      </c>
    </row>
    <row r="902" spans="1:4" x14ac:dyDescent="0.25">
      <c r="A902" s="2">
        <v>44778</v>
      </c>
      <c r="B902" t="s">
        <v>5</v>
      </c>
      <c r="C902">
        <v>5.25</v>
      </c>
      <c r="D902" t="s">
        <v>6</v>
      </c>
    </row>
    <row r="903" spans="1:4" x14ac:dyDescent="0.25">
      <c r="A903" s="2">
        <v>44778</v>
      </c>
      <c r="B903" t="s">
        <v>5</v>
      </c>
      <c r="C903">
        <v>5.25</v>
      </c>
      <c r="D903" t="s">
        <v>6</v>
      </c>
    </row>
    <row r="904" spans="1:4" x14ac:dyDescent="0.25">
      <c r="A904" s="2">
        <v>44778</v>
      </c>
      <c r="B904" t="s">
        <v>9</v>
      </c>
      <c r="C904">
        <v>157.5</v>
      </c>
      <c r="D904" t="s">
        <v>10</v>
      </c>
    </row>
    <row r="905" spans="1:4" x14ac:dyDescent="0.25">
      <c r="A905" s="2">
        <v>44778</v>
      </c>
      <c r="B905" t="s">
        <v>7</v>
      </c>
      <c r="C905">
        <v>945</v>
      </c>
      <c r="D905" t="s">
        <v>8</v>
      </c>
    </row>
    <row r="906" spans="1:4" x14ac:dyDescent="0.25">
      <c r="A906" s="2">
        <v>44779</v>
      </c>
      <c r="B906" t="s">
        <v>5</v>
      </c>
      <c r="C906">
        <v>5.25</v>
      </c>
      <c r="D906" t="s">
        <v>6</v>
      </c>
    </row>
    <row r="907" spans="1:4" x14ac:dyDescent="0.25">
      <c r="A907" s="2">
        <v>44780</v>
      </c>
      <c r="B907" t="s">
        <v>5</v>
      </c>
      <c r="C907">
        <v>5.25</v>
      </c>
      <c r="D907" t="s">
        <v>6</v>
      </c>
    </row>
    <row r="908" spans="1:4" x14ac:dyDescent="0.25">
      <c r="A908" s="2">
        <v>44780</v>
      </c>
      <c r="B908" t="s">
        <v>11</v>
      </c>
      <c r="C908">
        <v>143.85</v>
      </c>
      <c r="D908" t="s">
        <v>12</v>
      </c>
    </row>
    <row r="909" spans="1:4" x14ac:dyDescent="0.25">
      <c r="A909" s="2">
        <v>44783</v>
      </c>
      <c r="B909" t="s">
        <v>5</v>
      </c>
      <c r="C909">
        <v>5.25</v>
      </c>
      <c r="D909" t="s">
        <v>6</v>
      </c>
    </row>
    <row r="910" spans="1:4" x14ac:dyDescent="0.25">
      <c r="A910" s="2">
        <v>44783</v>
      </c>
      <c r="B910" t="s">
        <v>13</v>
      </c>
      <c r="C910">
        <v>59.85</v>
      </c>
      <c r="D910" t="s">
        <v>14</v>
      </c>
    </row>
    <row r="911" spans="1:4" x14ac:dyDescent="0.25">
      <c r="A911" s="2">
        <v>44784</v>
      </c>
      <c r="B911" t="s">
        <v>5</v>
      </c>
      <c r="C911">
        <v>5.25</v>
      </c>
      <c r="D911" t="s">
        <v>6</v>
      </c>
    </row>
    <row r="912" spans="1:4" x14ac:dyDescent="0.25">
      <c r="A912" s="2">
        <v>44785</v>
      </c>
      <c r="B912" t="s">
        <v>5</v>
      </c>
      <c r="C912">
        <v>5.25</v>
      </c>
      <c r="D912" t="s">
        <v>6</v>
      </c>
    </row>
    <row r="913" spans="1:4" x14ac:dyDescent="0.25">
      <c r="A913" s="2">
        <v>44785</v>
      </c>
      <c r="B913" t="s">
        <v>15</v>
      </c>
      <c r="C913">
        <v>88.41</v>
      </c>
      <c r="D913" t="s">
        <v>16</v>
      </c>
    </row>
    <row r="914" spans="1:4" x14ac:dyDescent="0.25">
      <c r="A914" s="2">
        <v>44786</v>
      </c>
      <c r="B914" t="s">
        <v>5</v>
      </c>
      <c r="C914">
        <v>5.25</v>
      </c>
      <c r="D914" t="s">
        <v>6</v>
      </c>
    </row>
    <row r="915" spans="1:4" x14ac:dyDescent="0.25">
      <c r="A915" s="2">
        <v>44787</v>
      </c>
      <c r="B915" t="s">
        <v>5</v>
      </c>
      <c r="C915">
        <v>5.25</v>
      </c>
      <c r="D915" t="s">
        <v>6</v>
      </c>
    </row>
    <row r="916" spans="1:4" x14ac:dyDescent="0.25">
      <c r="A916" s="2">
        <v>44787</v>
      </c>
      <c r="B916" t="s">
        <v>11</v>
      </c>
      <c r="C916">
        <v>149.20500000000001</v>
      </c>
      <c r="D916" t="s">
        <v>12</v>
      </c>
    </row>
    <row r="917" spans="1:4" x14ac:dyDescent="0.25">
      <c r="A917" s="2">
        <v>44788</v>
      </c>
      <c r="B917" t="s">
        <v>19</v>
      </c>
      <c r="C917">
        <v>109.93500000000002</v>
      </c>
      <c r="D917" t="s">
        <v>20</v>
      </c>
    </row>
    <row r="918" spans="1:4" x14ac:dyDescent="0.25">
      <c r="A918" s="2">
        <v>44788</v>
      </c>
      <c r="B918" t="s">
        <v>5</v>
      </c>
      <c r="C918">
        <v>5.25</v>
      </c>
      <c r="D918" t="s">
        <v>6</v>
      </c>
    </row>
    <row r="919" spans="1:4" x14ac:dyDescent="0.25">
      <c r="A919" s="2">
        <v>44788</v>
      </c>
      <c r="B919" t="s">
        <v>17</v>
      </c>
      <c r="C919">
        <v>49.14</v>
      </c>
      <c r="D919" t="s">
        <v>18</v>
      </c>
    </row>
    <row r="920" spans="1:4" x14ac:dyDescent="0.25">
      <c r="A920" s="2">
        <v>44788</v>
      </c>
      <c r="B920" t="s">
        <v>21</v>
      </c>
      <c r="C920">
        <v>62.055000000000007</v>
      </c>
      <c r="D920" t="s">
        <v>22</v>
      </c>
    </row>
    <row r="921" spans="1:4" x14ac:dyDescent="0.25">
      <c r="A921" s="2">
        <v>44789</v>
      </c>
      <c r="B921" t="s">
        <v>23</v>
      </c>
      <c r="C921">
        <v>36.855000000000004</v>
      </c>
      <c r="D921" t="s">
        <v>24</v>
      </c>
    </row>
    <row r="922" spans="1:4" x14ac:dyDescent="0.25">
      <c r="A922" s="2">
        <v>44790</v>
      </c>
      <c r="B922" t="s">
        <v>5</v>
      </c>
      <c r="C922">
        <v>5.25</v>
      </c>
      <c r="D922" t="s">
        <v>6</v>
      </c>
    </row>
    <row r="923" spans="1:4" x14ac:dyDescent="0.25">
      <c r="A923" s="2">
        <v>44790</v>
      </c>
      <c r="B923" t="s">
        <v>25</v>
      </c>
      <c r="C923">
        <v>31.5</v>
      </c>
      <c r="D923" t="s">
        <v>26</v>
      </c>
    </row>
    <row r="924" spans="1:4" x14ac:dyDescent="0.25">
      <c r="A924" s="2">
        <v>44791</v>
      </c>
      <c r="B924" t="s">
        <v>5</v>
      </c>
      <c r="C924">
        <v>5.25</v>
      </c>
      <c r="D924" t="s">
        <v>6</v>
      </c>
    </row>
    <row r="925" spans="1:4" x14ac:dyDescent="0.25">
      <c r="A925" s="2">
        <v>44791</v>
      </c>
      <c r="B925" t="s">
        <v>29</v>
      </c>
      <c r="C925">
        <v>42</v>
      </c>
      <c r="D925" t="s">
        <v>30</v>
      </c>
    </row>
    <row r="926" spans="1:4" x14ac:dyDescent="0.25">
      <c r="A926" s="2">
        <v>44792</v>
      </c>
      <c r="B926" t="s">
        <v>5</v>
      </c>
      <c r="C926">
        <v>5.25</v>
      </c>
      <c r="D926" t="s">
        <v>6</v>
      </c>
    </row>
    <row r="927" spans="1:4" x14ac:dyDescent="0.25">
      <c r="A927" s="2">
        <v>44792</v>
      </c>
      <c r="B927" t="s">
        <v>33</v>
      </c>
      <c r="C927">
        <v>36.75</v>
      </c>
      <c r="D927" t="s">
        <v>18</v>
      </c>
    </row>
    <row r="928" spans="1:4" x14ac:dyDescent="0.25">
      <c r="A928" s="2">
        <v>44792</v>
      </c>
      <c r="B928" t="s">
        <v>31</v>
      </c>
      <c r="C928">
        <v>54.705000000000005</v>
      </c>
      <c r="D928" t="s">
        <v>32</v>
      </c>
    </row>
    <row r="929" spans="1:4" x14ac:dyDescent="0.25">
      <c r="A929" s="2">
        <v>44793</v>
      </c>
      <c r="B929" t="s">
        <v>5</v>
      </c>
      <c r="C929">
        <v>5.25</v>
      </c>
      <c r="D929" t="s">
        <v>6</v>
      </c>
    </row>
    <row r="930" spans="1:4" x14ac:dyDescent="0.25">
      <c r="A930" s="2">
        <v>44794</v>
      </c>
      <c r="B930" t="s">
        <v>5</v>
      </c>
      <c r="C930">
        <v>5.25</v>
      </c>
      <c r="D930" t="s">
        <v>6</v>
      </c>
    </row>
    <row r="931" spans="1:4" x14ac:dyDescent="0.25">
      <c r="A931" s="2">
        <v>44794</v>
      </c>
      <c r="B931" t="s">
        <v>11</v>
      </c>
      <c r="C931">
        <v>185.85</v>
      </c>
      <c r="D931" t="s">
        <v>12</v>
      </c>
    </row>
    <row r="932" spans="1:4" x14ac:dyDescent="0.25">
      <c r="A932" s="2">
        <v>44795</v>
      </c>
      <c r="B932" t="s">
        <v>34</v>
      </c>
      <c r="C932">
        <v>46.410000000000004</v>
      </c>
      <c r="D932" t="s">
        <v>22</v>
      </c>
    </row>
    <row r="933" spans="1:4" x14ac:dyDescent="0.25">
      <c r="A933" s="2">
        <v>44796</v>
      </c>
      <c r="B933" t="s">
        <v>35</v>
      </c>
      <c r="C933">
        <v>20.16</v>
      </c>
      <c r="D933" t="s">
        <v>22</v>
      </c>
    </row>
    <row r="934" spans="1:4" x14ac:dyDescent="0.25">
      <c r="A934" s="2">
        <v>44797</v>
      </c>
      <c r="B934" t="s">
        <v>5</v>
      </c>
      <c r="C934">
        <v>5.25</v>
      </c>
      <c r="D934" t="s">
        <v>6</v>
      </c>
    </row>
    <row r="935" spans="1:4" x14ac:dyDescent="0.25">
      <c r="A935" s="2">
        <v>44797</v>
      </c>
      <c r="B935" t="s">
        <v>36</v>
      </c>
      <c r="C935">
        <v>57.75</v>
      </c>
      <c r="D935" t="s">
        <v>37</v>
      </c>
    </row>
    <row r="936" spans="1:4" x14ac:dyDescent="0.25">
      <c r="A936" s="2">
        <v>44797</v>
      </c>
      <c r="B936" t="s">
        <v>15</v>
      </c>
      <c r="C936">
        <v>73.185000000000016</v>
      </c>
      <c r="D936" t="s">
        <v>16</v>
      </c>
    </row>
    <row r="937" spans="1:4" x14ac:dyDescent="0.25">
      <c r="A937" s="2">
        <v>44798</v>
      </c>
      <c r="B937" t="s">
        <v>5</v>
      </c>
      <c r="C937">
        <v>5.25</v>
      </c>
      <c r="D937" t="s">
        <v>6</v>
      </c>
    </row>
    <row r="938" spans="1:4" x14ac:dyDescent="0.25">
      <c r="A938" s="2">
        <v>44799</v>
      </c>
      <c r="B938" t="s">
        <v>5</v>
      </c>
      <c r="C938">
        <v>5.25</v>
      </c>
      <c r="D938" t="s">
        <v>6</v>
      </c>
    </row>
    <row r="939" spans="1:4" x14ac:dyDescent="0.25">
      <c r="A939" s="2">
        <v>44800</v>
      </c>
      <c r="B939" t="s">
        <v>5</v>
      </c>
      <c r="C939">
        <v>5.25</v>
      </c>
      <c r="D939" t="s">
        <v>6</v>
      </c>
    </row>
    <row r="940" spans="1:4" x14ac:dyDescent="0.25">
      <c r="A940" s="2">
        <v>44801</v>
      </c>
      <c r="B940" t="s">
        <v>5</v>
      </c>
      <c r="C940">
        <v>5.25</v>
      </c>
      <c r="D940" t="s">
        <v>6</v>
      </c>
    </row>
    <row r="941" spans="1:4" x14ac:dyDescent="0.25">
      <c r="A941" s="2">
        <v>44801</v>
      </c>
      <c r="B941" t="s">
        <v>11</v>
      </c>
      <c r="C941">
        <v>122.85000000000001</v>
      </c>
      <c r="D941" t="s">
        <v>12</v>
      </c>
    </row>
    <row r="942" spans="1:4" x14ac:dyDescent="0.25">
      <c r="A942" s="2">
        <v>44802</v>
      </c>
      <c r="B942" t="s">
        <v>38</v>
      </c>
      <c r="C942">
        <v>138.495</v>
      </c>
      <c r="D942" t="s">
        <v>20</v>
      </c>
    </row>
    <row r="943" spans="1:4" x14ac:dyDescent="0.25">
      <c r="A943" s="2">
        <v>44802</v>
      </c>
      <c r="B943" t="s">
        <v>39</v>
      </c>
      <c r="C943">
        <v>191.51999999999998</v>
      </c>
      <c r="D943" t="s">
        <v>18</v>
      </c>
    </row>
    <row r="944" spans="1:4" x14ac:dyDescent="0.25">
      <c r="A944" s="2">
        <v>44803</v>
      </c>
      <c r="B944" t="s">
        <v>19</v>
      </c>
      <c r="C944">
        <v>159.91499999999999</v>
      </c>
      <c r="D944" t="s">
        <v>20</v>
      </c>
    </row>
    <row r="945" spans="1:4" x14ac:dyDescent="0.25">
      <c r="A945" s="2">
        <v>44803</v>
      </c>
      <c r="B945" t="s">
        <v>44</v>
      </c>
      <c r="C945">
        <v>15.75</v>
      </c>
      <c r="D945" t="s">
        <v>22</v>
      </c>
    </row>
    <row r="946" spans="1:4" x14ac:dyDescent="0.25">
      <c r="A946" s="2">
        <v>44803</v>
      </c>
      <c r="B946" t="s">
        <v>23</v>
      </c>
      <c r="C946">
        <v>31.815000000000005</v>
      </c>
      <c r="D946" t="s">
        <v>24</v>
      </c>
    </row>
    <row r="947" spans="1:4" x14ac:dyDescent="0.25">
      <c r="A947" s="2">
        <v>44804</v>
      </c>
      <c r="B947" t="s">
        <v>5</v>
      </c>
      <c r="C947">
        <v>5.25</v>
      </c>
      <c r="D947" t="s">
        <v>6</v>
      </c>
    </row>
    <row r="948" spans="1:4" x14ac:dyDescent="0.25">
      <c r="A948" s="2">
        <v>44806</v>
      </c>
      <c r="B948" t="s">
        <v>5</v>
      </c>
      <c r="C948">
        <v>5.25</v>
      </c>
      <c r="D948" t="s">
        <v>6</v>
      </c>
    </row>
    <row r="949" spans="1:4" x14ac:dyDescent="0.25">
      <c r="A949" s="2">
        <v>44807</v>
      </c>
      <c r="B949" t="s">
        <v>5</v>
      </c>
      <c r="C949">
        <v>5.25</v>
      </c>
      <c r="D949" t="s">
        <v>6</v>
      </c>
    </row>
    <row r="950" spans="1:4" x14ac:dyDescent="0.25">
      <c r="A950" s="2">
        <v>44809</v>
      </c>
      <c r="B950" t="s">
        <v>5</v>
      </c>
      <c r="C950">
        <v>5.25</v>
      </c>
      <c r="D950" t="s">
        <v>6</v>
      </c>
    </row>
    <row r="951" spans="1:4" x14ac:dyDescent="0.25">
      <c r="A951" s="2">
        <v>44809</v>
      </c>
      <c r="B951" t="s">
        <v>5</v>
      </c>
      <c r="C951">
        <v>5.25</v>
      </c>
      <c r="D951" t="s">
        <v>6</v>
      </c>
    </row>
    <row r="952" spans="1:4" x14ac:dyDescent="0.25">
      <c r="A952" s="2">
        <v>44809</v>
      </c>
      <c r="B952" t="s">
        <v>9</v>
      </c>
      <c r="C952">
        <v>157.5</v>
      </c>
      <c r="D952" t="s">
        <v>10</v>
      </c>
    </row>
    <row r="953" spans="1:4" x14ac:dyDescent="0.25">
      <c r="A953" s="2">
        <v>44809</v>
      </c>
      <c r="B953" t="s">
        <v>7</v>
      </c>
      <c r="C953">
        <v>945</v>
      </c>
      <c r="D953" t="s">
        <v>8</v>
      </c>
    </row>
    <row r="954" spans="1:4" x14ac:dyDescent="0.25">
      <c r="A954" s="2">
        <v>44810</v>
      </c>
      <c r="B954" t="s">
        <v>5</v>
      </c>
      <c r="C954">
        <v>5.25</v>
      </c>
      <c r="D954" t="s">
        <v>6</v>
      </c>
    </row>
    <row r="955" spans="1:4" x14ac:dyDescent="0.25">
      <c r="A955" s="2">
        <v>44811</v>
      </c>
      <c r="B955" t="s">
        <v>5</v>
      </c>
      <c r="C955">
        <v>5.25</v>
      </c>
      <c r="D955" t="s">
        <v>6</v>
      </c>
    </row>
    <row r="956" spans="1:4" x14ac:dyDescent="0.25">
      <c r="A956" s="2">
        <v>44811</v>
      </c>
      <c r="B956" t="s">
        <v>11</v>
      </c>
      <c r="C956">
        <v>171.57</v>
      </c>
      <c r="D956" t="s">
        <v>12</v>
      </c>
    </row>
    <row r="957" spans="1:4" x14ac:dyDescent="0.25">
      <c r="A957" s="2">
        <v>44814</v>
      </c>
      <c r="B957" t="s">
        <v>5</v>
      </c>
      <c r="C957">
        <v>5.25</v>
      </c>
      <c r="D957" t="s">
        <v>6</v>
      </c>
    </row>
    <row r="958" spans="1:4" x14ac:dyDescent="0.25">
      <c r="A958" s="2">
        <v>44814</v>
      </c>
      <c r="B958" t="s">
        <v>13</v>
      </c>
      <c r="C958">
        <v>61.005000000000003</v>
      </c>
      <c r="D958" t="s">
        <v>14</v>
      </c>
    </row>
    <row r="959" spans="1:4" x14ac:dyDescent="0.25">
      <c r="A959" s="2">
        <v>44815</v>
      </c>
      <c r="B959" t="s">
        <v>5</v>
      </c>
      <c r="C959">
        <v>5.25</v>
      </c>
      <c r="D959" t="s">
        <v>6</v>
      </c>
    </row>
    <row r="960" spans="1:4" x14ac:dyDescent="0.25">
      <c r="A960" s="2">
        <v>44816</v>
      </c>
      <c r="B960" t="s">
        <v>5</v>
      </c>
      <c r="C960">
        <v>5.25</v>
      </c>
      <c r="D960" t="s">
        <v>6</v>
      </c>
    </row>
    <row r="961" spans="1:4" x14ac:dyDescent="0.25">
      <c r="A961" s="2">
        <v>44816</v>
      </c>
      <c r="B961" t="s">
        <v>15</v>
      </c>
      <c r="C961">
        <v>89.564999999999984</v>
      </c>
      <c r="D961" t="s">
        <v>16</v>
      </c>
    </row>
    <row r="962" spans="1:4" x14ac:dyDescent="0.25">
      <c r="A962" s="2">
        <v>44817</v>
      </c>
      <c r="B962" t="s">
        <v>5</v>
      </c>
      <c r="C962">
        <v>5.25</v>
      </c>
      <c r="D962" t="s">
        <v>6</v>
      </c>
    </row>
    <row r="963" spans="1:4" x14ac:dyDescent="0.25">
      <c r="A963" s="2">
        <v>44818</v>
      </c>
      <c r="B963" t="s">
        <v>5</v>
      </c>
      <c r="C963">
        <v>5.25</v>
      </c>
      <c r="D963" t="s">
        <v>6</v>
      </c>
    </row>
    <row r="964" spans="1:4" x14ac:dyDescent="0.25">
      <c r="A964" s="2">
        <v>44818</v>
      </c>
      <c r="B964" t="s">
        <v>11</v>
      </c>
      <c r="C964">
        <v>150.15</v>
      </c>
      <c r="D964" t="s">
        <v>12</v>
      </c>
    </row>
    <row r="965" spans="1:4" x14ac:dyDescent="0.25">
      <c r="A965" s="2">
        <v>44819</v>
      </c>
      <c r="B965" t="s">
        <v>19</v>
      </c>
      <c r="C965">
        <v>111.09000000000002</v>
      </c>
      <c r="D965" t="s">
        <v>20</v>
      </c>
    </row>
    <row r="966" spans="1:4" x14ac:dyDescent="0.25">
      <c r="A966" s="2">
        <v>44819</v>
      </c>
      <c r="B966" t="s">
        <v>5</v>
      </c>
      <c r="C966">
        <v>5.25</v>
      </c>
      <c r="D966" t="s">
        <v>6</v>
      </c>
    </row>
    <row r="967" spans="1:4" x14ac:dyDescent="0.25">
      <c r="A967" s="2">
        <v>44819</v>
      </c>
      <c r="B967" t="s">
        <v>17</v>
      </c>
      <c r="C967">
        <v>50.19</v>
      </c>
      <c r="D967" t="s">
        <v>18</v>
      </c>
    </row>
    <row r="968" spans="1:4" x14ac:dyDescent="0.25">
      <c r="A968" s="2">
        <v>44819</v>
      </c>
      <c r="B968" t="s">
        <v>21</v>
      </c>
      <c r="C968">
        <v>63.105000000000004</v>
      </c>
      <c r="D968" t="s">
        <v>22</v>
      </c>
    </row>
    <row r="969" spans="1:4" x14ac:dyDescent="0.25">
      <c r="A969" s="2">
        <v>44820</v>
      </c>
      <c r="B969" t="s">
        <v>23</v>
      </c>
      <c r="C969">
        <v>38.010000000000005</v>
      </c>
      <c r="D969" t="s">
        <v>24</v>
      </c>
    </row>
    <row r="970" spans="1:4" x14ac:dyDescent="0.25">
      <c r="A970" s="2">
        <v>44821</v>
      </c>
      <c r="B970" t="s">
        <v>5</v>
      </c>
      <c r="C970">
        <v>5.25</v>
      </c>
      <c r="D970" t="s">
        <v>6</v>
      </c>
    </row>
    <row r="971" spans="1:4" x14ac:dyDescent="0.25">
      <c r="A971" s="2">
        <v>44821</v>
      </c>
      <c r="B971" t="s">
        <v>25</v>
      </c>
      <c r="C971">
        <v>31.5</v>
      </c>
      <c r="D971" t="s">
        <v>26</v>
      </c>
    </row>
    <row r="972" spans="1:4" x14ac:dyDescent="0.25">
      <c r="A972" s="2">
        <v>44822</v>
      </c>
      <c r="B972" t="s">
        <v>5</v>
      </c>
      <c r="C972">
        <v>5.25</v>
      </c>
      <c r="D972" t="s">
        <v>6</v>
      </c>
    </row>
    <row r="973" spans="1:4" x14ac:dyDescent="0.25">
      <c r="A973" s="2">
        <v>44822</v>
      </c>
      <c r="B973" t="s">
        <v>29</v>
      </c>
      <c r="C973">
        <v>42</v>
      </c>
      <c r="D973" t="s">
        <v>30</v>
      </c>
    </row>
    <row r="974" spans="1:4" x14ac:dyDescent="0.25">
      <c r="A974" s="2">
        <v>44823</v>
      </c>
      <c r="B974" t="s">
        <v>5</v>
      </c>
      <c r="C974">
        <v>5.25</v>
      </c>
      <c r="D974" t="s">
        <v>6</v>
      </c>
    </row>
    <row r="975" spans="1:4" x14ac:dyDescent="0.25">
      <c r="A975" s="2">
        <v>44823</v>
      </c>
      <c r="B975" t="s">
        <v>33</v>
      </c>
      <c r="C975">
        <v>36.75</v>
      </c>
      <c r="D975" t="s">
        <v>18</v>
      </c>
    </row>
    <row r="976" spans="1:4" x14ac:dyDescent="0.25">
      <c r="A976" s="2">
        <v>44823</v>
      </c>
      <c r="B976" t="s">
        <v>31</v>
      </c>
      <c r="C976">
        <v>55.650000000000006</v>
      </c>
      <c r="D976" t="s">
        <v>32</v>
      </c>
    </row>
    <row r="977" spans="1:4" x14ac:dyDescent="0.25">
      <c r="A977" s="2">
        <v>44824</v>
      </c>
      <c r="B977" t="s">
        <v>5</v>
      </c>
      <c r="C977">
        <v>5.25</v>
      </c>
      <c r="D977" t="s">
        <v>6</v>
      </c>
    </row>
    <row r="978" spans="1:4" x14ac:dyDescent="0.25">
      <c r="A978" s="2">
        <v>44825</v>
      </c>
      <c r="B978" t="s">
        <v>5</v>
      </c>
      <c r="C978">
        <v>5.25</v>
      </c>
      <c r="D978" t="s">
        <v>6</v>
      </c>
    </row>
    <row r="979" spans="1:4" x14ac:dyDescent="0.25">
      <c r="A979" s="2">
        <v>44825</v>
      </c>
      <c r="B979" t="s">
        <v>11</v>
      </c>
      <c r="C979">
        <v>186.79500000000002</v>
      </c>
      <c r="D979" t="s">
        <v>12</v>
      </c>
    </row>
    <row r="980" spans="1:4" x14ac:dyDescent="0.25">
      <c r="A980" s="2">
        <v>44826</v>
      </c>
      <c r="B980" t="s">
        <v>34</v>
      </c>
      <c r="C980">
        <v>47.565000000000005</v>
      </c>
      <c r="D980" t="s">
        <v>22</v>
      </c>
    </row>
    <row r="981" spans="1:4" x14ac:dyDescent="0.25">
      <c r="A981" s="2">
        <v>44827</v>
      </c>
      <c r="B981" t="s">
        <v>35</v>
      </c>
      <c r="C981">
        <v>21.105</v>
      </c>
      <c r="D981" t="s">
        <v>22</v>
      </c>
    </row>
    <row r="982" spans="1:4" x14ac:dyDescent="0.25">
      <c r="A982" s="2">
        <v>44828</v>
      </c>
      <c r="B982" t="s">
        <v>5</v>
      </c>
      <c r="C982">
        <v>5.25</v>
      </c>
      <c r="D982" t="s">
        <v>6</v>
      </c>
    </row>
    <row r="983" spans="1:4" x14ac:dyDescent="0.25">
      <c r="A983" s="2">
        <v>44828</v>
      </c>
      <c r="B983" t="s">
        <v>36</v>
      </c>
      <c r="C983">
        <v>57.75</v>
      </c>
      <c r="D983" t="s">
        <v>37</v>
      </c>
    </row>
    <row r="984" spans="1:4" x14ac:dyDescent="0.25">
      <c r="A984" s="2">
        <v>44828</v>
      </c>
      <c r="B984" t="s">
        <v>15</v>
      </c>
      <c r="C984">
        <v>74.130000000000024</v>
      </c>
      <c r="D984" t="s">
        <v>16</v>
      </c>
    </row>
    <row r="985" spans="1:4" x14ac:dyDescent="0.25">
      <c r="A985" s="2">
        <v>44829</v>
      </c>
      <c r="B985" t="s">
        <v>5</v>
      </c>
      <c r="C985">
        <v>5.25</v>
      </c>
      <c r="D985" t="s">
        <v>6</v>
      </c>
    </row>
    <row r="986" spans="1:4" x14ac:dyDescent="0.25">
      <c r="A986" s="2">
        <v>44830</v>
      </c>
      <c r="B986" t="s">
        <v>5</v>
      </c>
      <c r="C986">
        <v>5.25</v>
      </c>
      <c r="D986" t="s">
        <v>6</v>
      </c>
    </row>
    <row r="987" spans="1:4" x14ac:dyDescent="0.25">
      <c r="A987" s="2">
        <v>44831</v>
      </c>
      <c r="B987" t="s">
        <v>5</v>
      </c>
      <c r="C987">
        <v>5.25</v>
      </c>
      <c r="D987" t="s">
        <v>6</v>
      </c>
    </row>
    <row r="988" spans="1:4" x14ac:dyDescent="0.25">
      <c r="A988" s="2">
        <v>44832</v>
      </c>
      <c r="B988" t="s">
        <v>5</v>
      </c>
      <c r="C988">
        <v>5.25</v>
      </c>
      <c r="D988" t="s">
        <v>6</v>
      </c>
    </row>
    <row r="989" spans="1:4" x14ac:dyDescent="0.25">
      <c r="A989" s="2">
        <v>44832</v>
      </c>
      <c r="B989" t="s">
        <v>11</v>
      </c>
      <c r="C989">
        <v>234.15</v>
      </c>
      <c r="D989" t="s">
        <v>12</v>
      </c>
    </row>
    <row r="990" spans="1:4" x14ac:dyDescent="0.25">
      <c r="A990" s="2">
        <v>44833</v>
      </c>
      <c r="B990" t="s">
        <v>38</v>
      </c>
      <c r="C990">
        <v>139.54500000000002</v>
      </c>
      <c r="D990" t="s">
        <v>20</v>
      </c>
    </row>
    <row r="991" spans="1:4" x14ac:dyDescent="0.25">
      <c r="A991" s="2">
        <v>44833</v>
      </c>
      <c r="B991" t="s">
        <v>40</v>
      </c>
      <c r="C991">
        <v>183.75</v>
      </c>
      <c r="D991" t="s">
        <v>20</v>
      </c>
    </row>
    <row r="992" spans="1:4" x14ac:dyDescent="0.25">
      <c r="A992" s="2">
        <v>44834</v>
      </c>
      <c r="B992" t="s">
        <v>19</v>
      </c>
      <c r="C992">
        <v>161.07</v>
      </c>
      <c r="D992" t="s">
        <v>20</v>
      </c>
    </row>
    <row r="993" spans="1:4" x14ac:dyDescent="0.25">
      <c r="A993" s="2">
        <v>44834</v>
      </c>
      <c r="B993" t="s">
        <v>44</v>
      </c>
      <c r="C993">
        <v>15.75</v>
      </c>
      <c r="D993" t="s">
        <v>22</v>
      </c>
    </row>
    <row r="994" spans="1:4" x14ac:dyDescent="0.25">
      <c r="A994" s="2">
        <v>44834</v>
      </c>
      <c r="B994" t="s">
        <v>23</v>
      </c>
      <c r="C994">
        <v>32.760000000000005</v>
      </c>
      <c r="D994" t="s">
        <v>24</v>
      </c>
    </row>
    <row r="995" spans="1:4" x14ac:dyDescent="0.25">
      <c r="A995" s="2">
        <v>44835</v>
      </c>
      <c r="B995" t="s">
        <v>5</v>
      </c>
      <c r="C995">
        <v>5.25</v>
      </c>
      <c r="D995" t="s">
        <v>6</v>
      </c>
    </row>
    <row r="996" spans="1:4" x14ac:dyDescent="0.25">
      <c r="A996" s="2">
        <v>44837</v>
      </c>
      <c r="B996" t="s">
        <v>5</v>
      </c>
      <c r="C996">
        <v>5.25</v>
      </c>
      <c r="D996" t="s">
        <v>6</v>
      </c>
    </row>
    <row r="997" spans="1:4" x14ac:dyDescent="0.25">
      <c r="A997" s="2">
        <v>44838</v>
      </c>
      <c r="B997" t="s">
        <v>5</v>
      </c>
      <c r="C997">
        <v>5.25</v>
      </c>
      <c r="D997" t="s">
        <v>6</v>
      </c>
    </row>
    <row r="998" spans="1:4" x14ac:dyDescent="0.25">
      <c r="A998" s="2">
        <v>44840</v>
      </c>
      <c r="B998" t="s">
        <v>5</v>
      </c>
      <c r="C998">
        <v>5.25</v>
      </c>
      <c r="D998" t="s">
        <v>6</v>
      </c>
    </row>
    <row r="999" spans="1:4" x14ac:dyDescent="0.25">
      <c r="A999" s="2">
        <v>44840</v>
      </c>
      <c r="B999" t="s">
        <v>5</v>
      </c>
      <c r="C999">
        <v>5.25</v>
      </c>
      <c r="D999" t="s">
        <v>6</v>
      </c>
    </row>
    <row r="1000" spans="1:4" x14ac:dyDescent="0.25">
      <c r="A1000" s="2">
        <v>44840</v>
      </c>
      <c r="B1000" t="s">
        <v>9</v>
      </c>
      <c r="C1000">
        <v>157.5</v>
      </c>
      <c r="D1000" t="s">
        <v>10</v>
      </c>
    </row>
    <row r="1001" spans="1:4" x14ac:dyDescent="0.25">
      <c r="A1001" s="2">
        <v>44840</v>
      </c>
      <c r="B1001" t="s">
        <v>7</v>
      </c>
      <c r="C1001">
        <v>945</v>
      </c>
      <c r="D1001" t="s">
        <v>8</v>
      </c>
    </row>
    <row r="1002" spans="1:4" x14ac:dyDescent="0.25">
      <c r="A1002" s="2">
        <v>44841</v>
      </c>
      <c r="B1002" t="s">
        <v>5</v>
      </c>
      <c r="C1002">
        <v>5.25</v>
      </c>
      <c r="D1002" t="s">
        <v>6</v>
      </c>
    </row>
    <row r="1003" spans="1:4" x14ac:dyDescent="0.25">
      <c r="A1003" s="2">
        <v>44842</v>
      </c>
      <c r="B1003" t="s">
        <v>5</v>
      </c>
      <c r="C1003">
        <v>5.25</v>
      </c>
      <c r="D1003" t="s">
        <v>6</v>
      </c>
    </row>
    <row r="1004" spans="1:4" x14ac:dyDescent="0.25">
      <c r="A1004" s="2">
        <v>44842</v>
      </c>
      <c r="B1004" t="s">
        <v>11</v>
      </c>
      <c r="C1004">
        <v>110.25</v>
      </c>
      <c r="D1004" t="s">
        <v>12</v>
      </c>
    </row>
    <row r="1005" spans="1:4" x14ac:dyDescent="0.25">
      <c r="A1005" s="2">
        <v>44845</v>
      </c>
      <c r="B1005" t="s">
        <v>5</v>
      </c>
      <c r="C1005">
        <v>5.25</v>
      </c>
      <c r="D1005" t="s">
        <v>6</v>
      </c>
    </row>
    <row r="1006" spans="1:4" x14ac:dyDescent="0.25">
      <c r="A1006" s="2">
        <v>44845</v>
      </c>
      <c r="B1006" t="s">
        <v>13</v>
      </c>
      <c r="C1006">
        <v>61.95</v>
      </c>
      <c r="D1006" t="s">
        <v>14</v>
      </c>
    </row>
    <row r="1007" spans="1:4" x14ac:dyDescent="0.25">
      <c r="A1007" s="2">
        <v>44846</v>
      </c>
      <c r="B1007" t="s">
        <v>5</v>
      </c>
      <c r="C1007">
        <v>5.25</v>
      </c>
      <c r="D1007" t="s">
        <v>6</v>
      </c>
    </row>
    <row r="1008" spans="1:4" x14ac:dyDescent="0.25">
      <c r="A1008" s="2">
        <v>44847</v>
      </c>
      <c r="B1008" t="s">
        <v>5</v>
      </c>
      <c r="C1008">
        <v>5.25</v>
      </c>
      <c r="D1008" t="s">
        <v>6</v>
      </c>
    </row>
    <row r="1009" spans="1:4" x14ac:dyDescent="0.25">
      <c r="A1009" s="2">
        <v>44847</v>
      </c>
      <c r="B1009" t="s">
        <v>15</v>
      </c>
      <c r="C1009">
        <v>90.719999999999985</v>
      </c>
      <c r="D1009" t="s">
        <v>16</v>
      </c>
    </row>
    <row r="1010" spans="1:4" x14ac:dyDescent="0.25">
      <c r="A1010" s="2">
        <v>44848</v>
      </c>
      <c r="B1010" t="s">
        <v>5</v>
      </c>
      <c r="C1010">
        <v>5.25</v>
      </c>
      <c r="D1010" t="s">
        <v>6</v>
      </c>
    </row>
    <row r="1011" spans="1:4" x14ac:dyDescent="0.25">
      <c r="A1011" s="2">
        <v>44849</v>
      </c>
      <c r="B1011" t="s">
        <v>5</v>
      </c>
      <c r="C1011">
        <v>5.25</v>
      </c>
      <c r="D1011" t="s">
        <v>6</v>
      </c>
    </row>
    <row r="1012" spans="1:4" x14ac:dyDescent="0.25">
      <c r="A1012" s="2">
        <v>44849</v>
      </c>
      <c r="B1012" t="s">
        <v>11</v>
      </c>
      <c r="C1012">
        <v>151.095</v>
      </c>
      <c r="D1012" t="s">
        <v>12</v>
      </c>
    </row>
    <row r="1013" spans="1:4" x14ac:dyDescent="0.25">
      <c r="A1013" s="2">
        <v>44850</v>
      </c>
      <c r="B1013" t="s">
        <v>19</v>
      </c>
      <c r="C1013">
        <v>112.03500000000003</v>
      </c>
      <c r="D1013" t="s">
        <v>20</v>
      </c>
    </row>
    <row r="1014" spans="1:4" x14ac:dyDescent="0.25">
      <c r="A1014" s="2">
        <v>44850</v>
      </c>
      <c r="B1014" t="s">
        <v>5</v>
      </c>
      <c r="C1014">
        <v>5.25</v>
      </c>
      <c r="D1014" t="s">
        <v>6</v>
      </c>
    </row>
    <row r="1015" spans="1:4" x14ac:dyDescent="0.25">
      <c r="A1015" s="2">
        <v>44850</v>
      </c>
      <c r="B1015" t="s">
        <v>17</v>
      </c>
      <c r="C1015">
        <v>51.24</v>
      </c>
      <c r="D1015" t="s">
        <v>18</v>
      </c>
    </row>
    <row r="1016" spans="1:4" x14ac:dyDescent="0.25">
      <c r="A1016" s="2">
        <v>44850</v>
      </c>
      <c r="B1016" t="s">
        <v>21</v>
      </c>
      <c r="C1016">
        <v>64.155000000000001</v>
      </c>
      <c r="D1016" t="s">
        <v>22</v>
      </c>
    </row>
    <row r="1017" spans="1:4" x14ac:dyDescent="0.25">
      <c r="A1017" s="2">
        <v>44851</v>
      </c>
      <c r="B1017" t="s">
        <v>23</v>
      </c>
      <c r="C1017">
        <v>39.06</v>
      </c>
      <c r="D1017" t="s">
        <v>24</v>
      </c>
    </row>
    <row r="1018" spans="1:4" x14ac:dyDescent="0.25">
      <c r="A1018" s="2">
        <v>44852</v>
      </c>
      <c r="B1018" t="s">
        <v>5</v>
      </c>
      <c r="C1018">
        <v>5.25</v>
      </c>
      <c r="D1018" t="s">
        <v>6</v>
      </c>
    </row>
    <row r="1019" spans="1:4" x14ac:dyDescent="0.25">
      <c r="A1019" s="2">
        <v>44852</v>
      </c>
      <c r="B1019" t="s">
        <v>25</v>
      </c>
      <c r="C1019">
        <v>31.5</v>
      </c>
      <c r="D1019" t="s">
        <v>26</v>
      </c>
    </row>
    <row r="1020" spans="1:4" x14ac:dyDescent="0.25">
      <c r="A1020" s="2">
        <v>44853</v>
      </c>
      <c r="B1020" t="s">
        <v>5</v>
      </c>
      <c r="C1020">
        <v>5.25</v>
      </c>
      <c r="D1020" t="s">
        <v>6</v>
      </c>
    </row>
    <row r="1021" spans="1:4" x14ac:dyDescent="0.25">
      <c r="A1021" s="2">
        <v>44853</v>
      </c>
      <c r="B1021" t="s">
        <v>41</v>
      </c>
      <c r="C1021">
        <v>78.75</v>
      </c>
      <c r="D1021" t="s">
        <v>42</v>
      </c>
    </row>
    <row r="1022" spans="1:4" x14ac:dyDescent="0.25">
      <c r="A1022" s="2">
        <v>44853</v>
      </c>
      <c r="B1022" t="s">
        <v>29</v>
      </c>
      <c r="C1022">
        <v>42</v>
      </c>
      <c r="D1022" t="s">
        <v>30</v>
      </c>
    </row>
    <row r="1023" spans="1:4" x14ac:dyDescent="0.25">
      <c r="A1023" s="2">
        <v>44854</v>
      </c>
      <c r="B1023" t="s">
        <v>5</v>
      </c>
      <c r="C1023">
        <v>5.25</v>
      </c>
      <c r="D1023" t="s">
        <v>6</v>
      </c>
    </row>
    <row r="1024" spans="1:4" x14ac:dyDescent="0.25">
      <c r="A1024" s="2">
        <v>44854</v>
      </c>
      <c r="B1024" t="s">
        <v>33</v>
      </c>
      <c r="C1024">
        <v>36.75</v>
      </c>
      <c r="D1024" t="s">
        <v>18</v>
      </c>
    </row>
    <row r="1025" spans="1:4" x14ac:dyDescent="0.25">
      <c r="A1025" s="2">
        <v>44854</v>
      </c>
      <c r="B1025" t="s">
        <v>31</v>
      </c>
      <c r="C1025">
        <v>56.805000000000007</v>
      </c>
      <c r="D1025" t="s">
        <v>32</v>
      </c>
    </row>
    <row r="1026" spans="1:4" x14ac:dyDescent="0.25">
      <c r="A1026" s="2">
        <v>44855</v>
      </c>
      <c r="B1026" t="s">
        <v>5</v>
      </c>
      <c r="C1026">
        <v>5.25</v>
      </c>
      <c r="D1026" t="s">
        <v>6</v>
      </c>
    </row>
    <row r="1027" spans="1:4" x14ac:dyDescent="0.25">
      <c r="A1027" s="2">
        <v>44856</v>
      </c>
      <c r="B1027" t="s">
        <v>5</v>
      </c>
      <c r="C1027">
        <v>5.25</v>
      </c>
      <c r="D1027" t="s">
        <v>6</v>
      </c>
    </row>
    <row r="1028" spans="1:4" x14ac:dyDescent="0.25">
      <c r="A1028" s="2">
        <v>44856</v>
      </c>
      <c r="B1028" t="s">
        <v>11</v>
      </c>
      <c r="C1028">
        <v>187.84500000000003</v>
      </c>
      <c r="D1028" t="s">
        <v>12</v>
      </c>
    </row>
    <row r="1029" spans="1:4" x14ac:dyDescent="0.25">
      <c r="A1029" s="2">
        <v>44857</v>
      </c>
      <c r="B1029" t="s">
        <v>34</v>
      </c>
      <c r="C1029">
        <v>48.510000000000005</v>
      </c>
      <c r="D1029" t="s">
        <v>22</v>
      </c>
    </row>
    <row r="1030" spans="1:4" x14ac:dyDescent="0.25">
      <c r="A1030" s="2">
        <v>44858</v>
      </c>
      <c r="B1030" t="s">
        <v>35</v>
      </c>
      <c r="C1030">
        <v>22.154999999999998</v>
      </c>
      <c r="D1030" t="s">
        <v>22</v>
      </c>
    </row>
    <row r="1031" spans="1:4" x14ac:dyDescent="0.25">
      <c r="A1031" s="2">
        <v>44859</v>
      </c>
      <c r="B1031" t="s">
        <v>5</v>
      </c>
      <c r="C1031">
        <v>5.25</v>
      </c>
      <c r="D1031" t="s">
        <v>6</v>
      </c>
    </row>
    <row r="1032" spans="1:4" x14ac:dyDescent="0.25">
      <c r="A1032" s="2">
        <v>44859</v>
      </c>
      <c r="B1032" t="s">
        <v>36</v>
      </c>
      <c r="C1032">
        <v>57.75</v>
      </c>
      <c r="D1032" t="s">
        <v>37</v>
      </c>
    </row>
    <row r="1033" spans="1:4" x14ac:dyDescent="0.25">
      <c r="A1033" s="2">
        <v>44859</v>
      </c>
      <c r="B1033" t="s">
        <v>15</v>
      </c>
      <c r="C1033">
        <v>75.075000000000031</v>
      </c>
      <c r="D1033" t="s">
        <v>16</v>
      </c>
    </row>
    <row r="1034" spans="1:4" x14ac:dyDescent="0.25">
      <c r="A1034" s="2">
        <v>44860</v>
      </c>
      <c r="B1034" t="s">
        <v>5</v>
      </c>
      <c r="C1034">
        <v>5.25</v>
      </c>
      <c r="D1034" t="s">
        <v>6</v>
      </c>
    </row>
    <row r="1035" spans="1:4" x14ac:dyDescent="0.25">
      <c r="A1035" s="2">
        <v>44861</v>
      </c>
      <c r="B1035" t="s">
        <v>5</v>
      </c>
      <c r="C1035">
        <v>5.25</v>
      </c>
      <c r="D1035" t="s">
        <v>6</v>
      </c>
    </row>
    <row r="1036" spans="1:4" x14ac:dyDescent="0.25">
      <c r="A1036" s="2">
        <v>44862</v>
      </c>
      <c r="B1036" t="s">
        <v>5</v>
      </c>
      <c r="C1036">
        <v>5.25</v>
      </c>
      <c r="D1036" t="s">
        <v>6</v>
      </c>
    </row>
    <row r="1037" spans="1:4" x14ac:dyDescent="0.25">
      <c r="A1037" s="2">
        <v>44863</v>
      </c>
      <c r="B1037" t="s">
        <v>5</v>
      </c>
      <c r="C1037">
        <v>5.25</v>
      </c>
      <c r="D1037" t="s">
        <v>6</v>
      </c>
    </row>
    <row r="1038" spans="1:4" x14ac:dyDescent="0.25">
      <c r="A1038" s="2">
        <v>44863</v>
      </c>
      <c r="B1038" t="s">
        <v>11</v>
      </c>
      <c r="C1038">
        <v>198.45000000000002</v>
      </c>
      <c r="D1038" t="s">
        <v>12</v>
      </c>
    </row>
    <row r="1039" spans="1:4" x14ac:dyDescent="0.25">
      <c r="A1039" s="2">
        <v>44864</v>
      </c>
      <c r="B1039" t="s">
        <v>38</v>
      </c>
      <c r="C1039">
        <v>140.49</v>
      </c>
      <c r="D1039" t="s">
        <v>20</v>
      </c>
    </row>
    <row r="1040" spans="1:4" x14ac:dyDescent="0.25">
      <c r="A1040" s="2">
        <v>44864</v>
      </c>
      <c r="B1040" t="s">
        <v>39</v>
      </c>
      <c r="C1040">
        <v>193.61999999999998</v>
      </c>
      <c r="D1040" t="s">
        <v>18</v>
      </c>
    </row>
    <row r="1041" spans="1:4" x14ac:dyDescent="0.25">
      <c r="A1041" s="2">
        <v>44865</v>
      </c>
      <c r="B1041" t="s">
        <v>19</v>
      </c>
      <c r="C1041">
        <v>162.22499999999997</v>
      </c>
      <c r="D1041" t="s">
        <v>20</v>
      </c>
    </row>
    <row r="1042" spans="1:4" x14ac:dyDescent="0.25">
      <c r="A1042" s="2">
        <v>44865</v>
      </c>
      <c r="B1042" t="s">
        <v>44</v>
      </c>
      <c r="C1042">
        <v>15.75</v>
      </c>
      <c r="D1042" t="s">
        <v>22</v>
      </c>
    </row>
    <row r="1043" spans="1:4" x14ac:dyDescent="0.25">
      <c r="A1043" s="2">
        <v>44865</v>
      </c>
      <c r="B1043" t="s">
        <v>23</v>
      </c>
      <c r="C1043">
        <v>33.705000000000005</v>
      </c>
      <c r="D1043" t="s">
        <v>24</v>
      </c>
    </row>
  </sheetData>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0D668-6E62-42B3-8C57-1B58AF95B9F1}">
  <dimension ref="A1:Q28"/>
  <sheetViews>
    <sheetView showGridLines="0" workbookViewId="0">
      <selection activeCell="L6" sqref="L6"/>
    </sheetView>
  </sheetViews>
  <sheetFormatPr defaultRowHeight="15" x14ac:dyDescent="0.25"/>
  <cols>
    <col min="1" max="1" width="4" customWidth="1"/>
    <col min="2" max="2" width="46.28515625" customWidth="1"/>
    <col min="3" max="3" width="61" customWidth="1"/>
    <col min="4" max="4" width="1.42578125" customWidth="1"/>
  </cols>
  <sheetData>
    <row r="1" spans="1:17" ht="51" customHeight="1" x14ac:dyDescent="0.25">
      <c r="A1" s="4" t="s">
        <v>55</v>
      </c>
      <c r="B1" s="6"/>
      <c r="C1" s="6"/>
      <c r="D1" s="6"/>
      <c r="E1" s="6"/>
      <c r="F1" s="6"/>
      <c r="G1" s="6"/>
      <c r="H1" s="6"/>
      <c r="I1" s="6"/>
      <c r="J1" s="6"/>
      <c r="K1" s="6"/>
      <c r="L1" s="6"/>
      <c r="M1" s="6"/>
      <c r="N1" s="6"/>
      <c r="O1" s="6"/>
      <c r="P1" s="6"/>
      <c r="Q1" s="6"/>
    </row>
    <row r="3" spans="1:17" x14ac:dyDescent="0.25">
      <c r="B3" s="7" t="s">
        <v>56</v>
      </c>
    </row>
    <row r="4" spans="1:17" x14ac:dyDescent="0.25">
      <c r="B4" s="8" t="s">
        <v>57</v>
      </c>
      <c r="C4" s="9" t="s">
        <v>58</v>
      </c>
    </row>
    <row r="5" spans="1:17" x14ac:dyDescent="0.25">
      <c r="B5" s="8" t="s">
        <v>59</v>
      </c>
      <c r="C5" s="9" t="s">
        <v>60</v>
      </c>
    </row>
    <row r="6" spans="1:17" x14ac:dyDescent="0.25">
      <c r="B6" s="8" t="s">
        <v>61</v>
      </c>
      <c r="C6" s="9" t="s">
        <v>62</v>
      </c>
    </row>
    <row r="8" spans="1:17" x14ac:dyDescent="0.25">
      <c r="B8" s="7" t="s">
        <v>63</v>
      </c>
    </row>
    <row r="9" spans="1:17" x14ac:dyDescent="0.25">
      <c r="B9" s="8" t="s">
        <v>64</v>
      </c>
      <c r="C9" s="9" t="s">
        <v>65</v>
      </c>
    </row>
    <row r="11" spans="1:17" x14ac:dyDescent="0.25">
      <c r="B11" s="7" t="s">
        <v>66</v>
      </c>
    </row>
    <row r="12" spans="1:17" x14ac:dyDescent="0.25">
      <c r="B12" s="8" t="s">
        <v>67</v>
      </c>
      <c r="C12" s="9" t="s">
        <v>68</v>
      </c>
    </row>
    <row r="13" spans="1:17" x14ac:dyDescent="0.25">
      <c r="B13" s="8" t="s">
        <v>69</v>
      </c>
      <c r="C13" s="9" t="s">
        <v>70</v>
      </c>
    </row>
    <row r="14" spans="1:17" x14ac:dyDescent="0.25">
      <c r="B14" s="8" t="s">
        <v>71</v>
      </c>
      <c r="C14" s="9" t="s">
        <v>72</v>
      </c>
    </row>
    <row r="15" spans="1:17" x14ac:dyDescent="0.25">
      <c r="B15" s="8" t="s">
        <v>73</v>
      </c>
      <c r="C15" s="9" t="s">
        <v>74</v>
      </c>
    </row>
    <row r="16" spans="1:17" x14ac:dyDescent="0.25">
      <c r="B16" s="8" t="s">
        <v>75</v>
      </c>
      <c r="C16" s="9" t="s">
        <v>76</v>
      </c>
    </row>
    <row r="17" spans="2:3" x14ac:dyDescent="0.25">
      <c r="B17" s="8" t="s">
        <v>77</v>
      </c>
      <c r="C17" s="9" t="s">
        <v>78</v>
      </c>
    </row>
    <row r="18" spans="2:3" x14ac:dyDescent="0.25">
      <c r="B18" s="8" t="s">
        <v>79</v>
      </c>
      <c r="C18" s="9" t="s">
        <v>80</v>
      </c>
    </row>
    <row r="19" spans="2:3" x14ac:dyDescent="0.25">
      <c r="B19" s="8" t="s">
        <v>81</v>
      </c>
      <c r="C19" s="9" t="s">
        <v>82</v>
      </c>
    </row>
    <row r="20" spans="2:3" x14ac:dyDescent="0.25">
      <c r="B20" s="8" t="s">
        <v>83</v>
      </c>
      <c r="C20" s="9" t="s">
        <v>84</v>
      </c>
    </row>
    <row r="21" spans="2:3" x14ac:dyDescent="0.25">
      <c r="B21" s="8" t="s">
        <v>85</v>
      </c>
      <c r="C21" s="9" t="s">
        <v>86</v>
      </c>
    </row>
    <row r="22" spans="2:3" x14ac:dyDescent="0.25">
      <c r="B22" s="8" t="s">
        <v>87</v>
      </c>
      <c r="C22" s="9" t="s">
        <v>88</v>
      </c>
    </row>
    <row r="23" spans="2:3" x14ac:dyDescent="0.25">
      <c r="B23" s="8" t="s">
        <v>89</v>
      </c>
      <c r="C23" s="9" t="s">
        <v>90</v>
      </c>
    </row>
    <row r="24" spans="2:3" x14ac:dyDescent="0.25">
      <c r="B24" s="8" t="s">
        <v>91</v>
      </c>
      <c r="C24" s="9" t="s">
        <v>92</v>
      </c>
    </row>
    <row r="25" spans="2:3" x14ac:dyDescent="0.25">
      <c r="B25" s="8" t="s">
        <v>93</v>
      </c>
      <c r="C25" s="9" t="s">
        <v>94</v>
      </c>
    </row>
    <row r="26" spans="2:3" x14ac:dyDescent="0.25">
      <c r="B26" s="8"/>
      <c r="C26" s="9"/>
    </row>
    <row r="27" spans="2:3" x14ac:dyDescent="0.25">
      <c r="B27" s="7" t="s">
        <v>95</v>
      </c>
    </row>
    <row r="28" spans="2:3" x14ac:dyDescent="0.25">
      <c r="B28" s="8" t="s">
        <v>96</v>
      </c>
      <c r="C28" s="9" t="s">
        <v>97</v>
      </c>
    </row>
  </sheetData>
  <hyperlinks>
    <hyperlink ref="C5" r:id="rId1" xr:uid="{EEA767EF-63D9-4900-A96F-7896E7C30002}"/>
    <hyperlink ref="C6" r:id="rId2" xr:uid="{34EF626A-3653-4A4C-9D8F-092CE2304DCF}"/>
    <hyperlink ref="C19" r:id="rId3" xr:uid="{2E345CAC-82A1-4948-9A71-1724F5B900A7}"/>
    <hyperlink ref="C9" r:id="rId4" xr:uid="{8AECF1A2-ACDE-4E28-A50B-65AED39F141F}"/>
    <hyperlink ref="C28" r:id="rId5" xr:uid="{DBA9A204-B15E-4471-85B2-9C654D52426E}"/>
    <hyperlink ref="C18" r:id="rId6" xr:uid="{31B4858C-21EB-4D91-8545-29D44D00F9FD}"/>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 T o p N 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 T o p N 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 C o l u m n s \ D i s p l a y   T o p < / 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 C o l u m n s \ A m o u n t < / K e y > < / a : K e y > < a : V a l u e   i : t y p e = " T a b l e W i d g e t B a s e V i e w S t a t e " / > < / a : K e y V a l u e O f D i a g r a m O b j e c t K e y a n y T y p e z b w N T n L X > < a : K e y V a l u e O f D i a g r a m O b j e c t K e y a n y T y p e z b w N T n L X > < a : K e y > < K e y > C o l u m n s \ S u b - c a t e g o r y 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 C a t e g o r i e s 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 C a t e g o r i e s 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 C o l u m n s \ S u b - c a t e g o r y < / 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1 8 3 e 0 4 0 d - 1 a 1 8 - 4 6 f 9 - b c 0 b - d 1 6 8 7 c 8 3 7 a 1 1 " > < C u s t o m C o n t e n t > < ! [ C D A T A [ < ? x m l   v e r s i o n = " 1 . 0 "   e n c o d i n g = " u t f - 1 6 " ? > < S e t t i n g s > < C a l c u l a t e d F i e l d s > < i t e m > < M e a s u r e N a m e > S e l e c t e d   T o p N < / M e a s u r e N a m e > < D i s p l a y N a m e > S e l e c t e d   T o p N < / D i s p l a y N a m e > < V i s i b l e > F a l s e < / V i s i b l e > < / i t e m > < i t e m > < M e a s u r e N a m e > R a n k   S u b - c a t e g o r y < / M e a s u r e N a m e > < D i s p l a y N a m e > R a n k   S u b - c a t e g o r y < / D i s p l a y N a m e > < V i s i b l e > F a l s e < / V i s i b l e > < / i t e m > < i t e m > < M e a s u r e N a m e > I n c l u d e   S u b - c a t e g o r y < / M e a s u r e N a m e > < D i s p l a y N a m e > I n c l u d e   S u b - c a t e g o r y < / D i s p l a y N a m e > < V i s i b l e > F a l s e < / V i s i b l e > < / i t e m > < / C a l c u l a t e d F i e l d s > < S A H o s t H a s h > 0 < / S A H o s t H a s h > < G e m i n i F i e l d L i s t V i s i b l e > T r u e < / G e m i n i F i e l d L i s t V i s i b l e > < / S e t t i n g s > ] ] > < / C u s t o m C o n t e n t > < / G e m i n i > 
</file>

<file path=customXml/item12.xml>��< ? x m l   v e r s i o n = " 1 . 0 "   e n c o d i n g = " U T F - 1 6 " ? > < G e m i n i   x m l n s = " h t t p : / / g e m i n i / p i v o t c u s t o m i z a t i o n / 4 b 6 a 5 e 8 a - 9 3 1 5 - 4 a d 8 - 8 5 f 9 - 9 a 3 5 6 7 8 8 7 2 7 a " > < C u s t o m C o n t e n t > < ! [ C D A T A [ < ? x m l   v e r s i o n = " 1 . 0 "   e n c o d i n g = " u t f - 1 6 " ? > < S e t t i n g s > < C a l c u l a t e d F i e l d s > < i t e m > < M e a s u r e N a m e > S e l e c t e d   T o p N < / M e a s u r e N a m e > < D i s p l a y N a m e > S e l e c t e d   T o p N < / D i s p l a y N a m e > < V i s i b l e > F a l s e < / V i s i b l e > < / i t e m > < i t e m > < M e a s u r e N a m e > R a n k   S u b - c a t e g o r y < / M e a s u r e N a m e > < D i s p l a y N a m e > R a n k   S u b - c a t e g o r y < / D i s p l a y N a m e > < V i s i b l e > F a l s e < / V i s i b l e > < / i t e m > < i t e m > < M e a s u r e N a m e > I n c l u d e   S u b - c a t e g o r y < / M e a s u r e N a m e > < D i s p l a y N a m e > I n c l u d e   S u b - c a t e g o r y < / D i s p l a y N a m e > < V i s i b l e > F a l s e < / V i s i b l e > < / i t e m > < / C a l c u l a t e d F i e l d s > < S A H o s t H a s h > 0 < / S A H o s t H a s h > < G e m i n i F i e l d L i s t V i s i b l e > T r u e < / G e m i n i F i e l d L i s t V i s i b l e > < / S e t t i n g s > ] ] > < / C u s t o m C o n t e n t > < / G e m i n i > 
</file>

<file path=customXml/item13.xml>��< ? x m l   v e r s i o n = " 1 . 0 "   e n c o d i n g = " U T F - 1 6 " ? > < G e m i n i   x m l n s = " h t t p : / / g e m i n i / p i v o t c u s t o m i z a t i o n / P o w e r P i v o t V e r s i o n " > < C u s t o m C o n t e n t > < ! [ C D A T A [ 2 0 1 5 . 1 3 0 . 1 6 0 5 . 6 0 2 ] ] > < / C u s t o m C o n t e n t > < / G e m i n i > 
</file>

<file path=customXml/item14.xml>��< ? x m l   v e r s i o n = " 1 . 0 "   e n c o d i n g = " U T F - 1 6 " ? > < G e m i n i   x m l n s = " h t t p : / / g e m i n i / p i v o t c u s t o m i z a t i o n / I s S a n d b o x E m b e d d e d " > < C u s t o m C o n t e n t > < ! [ C D A T A [ y e s ] ] > < / C u s t o m C o n t e n t > < / G e m i n i > 
</file>

<file path=customXml/item15.xml>��< ? x m l   v e r s i o n = " 1 . 0 "   e n c o d i n g = " U T F - 1 6 " ? > < G e m i n i   x m l n s = " h t t p : / / g e m i n i / p i v o t c u s t o m i z a t i o n / S a n d b o x N o n E m p t y " > < C u s t o m C o n t e n t > < ! [ C D A T A [ 1 ] ] > < / C u s t o m C o n t e n t > < / G e m i n i > 
</file>

<file path=customXml/item16.xml>��< ? x m l   v e r s i o n = " 1 . 0 "   e n c o d i n g = " U T F - 1 6 " ? > < G e m i n i   x m l n s = " h t t p : / / g e m i n i / p i v o t c u s t o m i z a t i o n / 3 5 8 3 5 9 f 9 - 5 b f a - 4 f 9 9 - 8 8 3 f - d 8 c 8 b 8 8 8 e c 2 8 " > < C u s t o m C o n t e n t > < ! [ C D A T A [ < ? x m l   v e r s i o n = " 1 . 0 "   e n c o d i n g = " u t f - 1 6 " ? > < S e t t i n g s > < C a l c u l a t e d F i e l d s > < i t e m > < M e a s u r e N a m e > S e l e c t e d   T o p N < / M e a s u r e N a m e > < D i s p l a y N a m e > S e l e c t e d   T o p N < / D i s p l a y N a m e > < V i s i b l e > F a l s e < / V i s i b l e > < / i t e m > < i t e m > < M e a s u r e N a m e > R a n k   S u b - c a t e g o r y < / M e a s u r e N a m e > < D i s p l a y N a m e > R a n k   S u b - c a t e g o r y < / D i s p l a y N a m e > < V i s i b l e > F a l s e < / V i s i b l e > < / i t e m > < i t e m > < M e a s u r e N a m e > I n c l u d e   S u b - c a t e g o r y < / M e a s u r e N a m e > < D i s p l a y N a m e > I n c l u d e   S u b - c a t e g o r y < / D i s p l a y N a m e > < V i s i b l e > F a l s e < / V i s i b l e > < / i t e m > < / C a l c u l a t e d F i e l d s > < S A H o s t H a s h > 0 < / S A H o s t H a s h > < G e m i n i F i e l d L i s t V i s i b l e > T r u e < / G e m i n i F i e l d L i s t V i s i b l e > < / S e t t i n g s > ] ] > < / 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T a b l e X M L _ C a t e g o r i e s " > < C u s t o m C o n t e n t > < ! [ C D A T A [ < T a b l e W i d g e t G r i d S e r i a l i z a t i o n   x m l n s : x s d = " h t t p : / / w w w . w 3 . o r g / 2 0 0 1 / X M L S c h e m a "   x m l n s : x s i = " h t t p : / / w w w . w 3 . o r g / 2 0 0 1 / X M L S c h e m a - i n s t a n c e " > < C o l u m n S u g g e s t e d T y p e   / > < C o l u m n F o r m a t   / > < C o l u m n A c c u r a c y   / > < C o l u m n C u r r e n c y S y m b o l   / > < C o l u m n P o s i t i v e P a t t e r n   / > < C o l u m n N e g a t i v e P a t t e r n   / > < C o l u m n W i d t h s > < i t e m > < k e y > < s t r i n g > C a t e g o r y < / s t r i n g > < / k e y > < v a l u e > < i n t > 9 1 < / i n t > < / v a l u e > < / i t e m > < i t e m > < k e y > < s t r i n g > S u b - c a t e g o r y < / s t r i n g > < / k e y > < v a l u e > < i n t > 1 1 7 < / i n t > < / v a l u e > < / i t e m > < / C o l u m n W i d t h s > < C o l u m n D i s p l a y I n d e x > < i t e m > < k e y > < s t r i n g > C a t e g o r y < / s t r i n g > < / k e y > < v a l u e > < i n t > 0 < / i n t > < / v a l u e > < / i t e m > < i t e m > < k e y > < s t r i n g > S u b - c a t e g o r y < / s t r i n g > < / k e y > < v a l u e > < i n t > 1 < / 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 2 0 2 2 - 0 1 - 2 1 T 1 2 : 4 4 : 4 2 . 7 9 9 2 6 7 4 + 1 0 : 0 0 < / L a s t P r o c e s s e d T i m e > < / D a t a M o d e l i n g S a n d b o x . S e r i a l i z e d S a n d b o x E r r o r C a c h e > ] ] > < / C u s t o m C o n t e n t > < / G e m i n i > 
</file>

<file path=customXml/item2.xml>��< ? x m l   v e r s i o n = " 1 . 0 "   e n c o d i n g = " U T F - 1 6 " ? > < G e m i n i   x m l n s = " h t t p : / / g e m i n i / p i v o t c u s t o m i z a t i o n / M a n u a l C a l c M o d e " > < C u s t o m C o n t e n t > < ! [ C D A T A [ F a l s e ] ] > < / C u s t o m C o n t e n t > < / G e m i n i > 
</file>

<file path=customXml/item20.xml>��< ? x m l   v e r s i o n = " 1 . 0 "   e n c o d i n g = " U T F - 1 6 " ? > < G e m i n i   x m l n s = " h t t p : / / g e m i n i / p i v o t c u s t o m i z a t i o n / R e l a t i o n s h i p A u t o D e t e c t i o n E n a b l e d " > < C u s t o m C o n t e n t > < ! [ C D A T A [ T r u e ] ] > < / C u s t o m C o n t e n t > < / G e m i n i > 
</file>

<file path=customXml/item3.xml>��< ? x m l   v e r s i o n = " 1 . 0 "   e n c o d i n g = " U T F - 1 6 " ? > < G e m i n i   x m l n s = " h t t p : / / g e m i n i / p i v o t c u s t o m i z a t i o n / C l i e n t W i n d o w X M L " > < C u s t o m C o n t e n t > < ! [ C D A T A [ C a t e g o r i e s ] ] > < / 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 1 1 3 < / a : S i z e A t D p i 9 6 > < a : V i s i b l e > t r u e < / a : V i s i b l e > < / V a l u e > < / K e y V a l u e O f s t r i n g S a n d b o x E d i t o r . M e a s u r e G r i d S t a t e S c d E 3 5 R y > < K e y V a l u e O f s t r i n g S a n d b o x E d i t o r . M e a s u r e G r i d S t a t e S c d E 3 5 R y > < K e y > C a t e g o r i e s 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 T o p N < / 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 T o p N < / 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 D i s p l a y   T o p < / K e y > < / D i a g r a m O b j e c t K e y > < D i a g r a m O b j e c t K e y > < K e y > M e a s u r e s \ S u m   o f   D i s p l a y   T o p \ T a g I n f o \ F o r m u l a < / K e y > < / D i a g r a m O b j e c t K e y > < D i a g r a m O b j e c t K e y > < K e y > M e a s u r e s \ S u m   o f   D i s p l a y   T o p \ T a g I n f o \ V a l u e < / K e y > < / D i a g r a m O b j e c t K e y > < D i a g r a m O b j e c t K e y > < K e y > C o l u m n s \ D i s p l a y   T o p < / K e y > < / D i a g r a m O b j e c t K e y > < D i a g r a m O b j e c t K e y > < K e y > L i n k s \ & l t ; C o l u m n s \ S u m   o f   D i s p l a y   T o p & g t ; - & l t ; M e a s u r e s \ D i s p l a y   T o p & g t ; < / K e y > < / D i a g r a m O b j e c t K e y > < D i a g r a m O b j e c t K e y > < K e y > L i n k s \ & l t ; C o l u m n s \ S u m   o f   D i s p l a y   T o p & g t ; - & l t ; M e a s u r e s \ D i s p l a y   T o p & g t ; \ C O L U M N < / K e y > < / D i a g r a m O b j e c t K e y > < D i a g r a m O b j e c t K e y > < K e y > L i n k s \ & l t ; C o l u m n s \ S u m   o f   D i s p l a y   T o p & g t ; - & l t ; M e a s u r e s \ D i s p l a y   T o p & g t ; \ M E A S U R E 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 D i s p l a y   T o p < / K e y > < / a : K e y > < a : V a l u e   i : t y p e = " M e a s u r e G r i d N o d e V i e w S t a t e " > < L a y e d O u t > t r u e < / L a y e d O u t > < W a s U I I n v i s i b l e > t r u e < / W a s U I I n v i s i b l e > < / a : V a l u e > < / a : K e y V a l u e O f D i a g r a m O b j e c t K e y a n y T y p e z b w N T n L X > < a : K e y V a l u e O f D i a g r a m O b j e c t K e y a n y T y p e z b w N T n L X > < a : K e y > < K e y > M e a s u r e s \ S u m   o f   D i s p l a y   T o p \ T a g I n f o \ F o r m u l a < / K e y > < / a : K e y > < a : V a l u e   i : t y p e = " M e a s u r e G r i d V i e w S t a t e I D i a g r a m T a g A d d i t i o n a l I n f o " / > < / a : K e y V a l u e O f D i a g r a m O b j e c t K e y a n y T y p e z b w N T n L X > < a : K e y V a l u e O f D i a g r a m O b j e c t K e y a n y T y p e z b w N T n L X > < a : K e y > < K e y > M e a s u r e s \ S u m   o f   D i s p l a y   T o p \ T a g I n f o \ V a l u e < / K e y > < / a : K e y > < a : V a l u e   i : t y p e = " M e a s u r e G r i d V i e w S t a t e I D i a g r a m T a g A d d i t i o n a l I n f o " / > < / a : K e y V a l u e O f D i a g r a m O b j e c t K e y a n y T y p e z b w N T n L X > < a : K e y V a l u e O f D i a g r a m O b j e c t K e y a n y T y p e z b w N T n L X > < a : K e y > < K e y > C o l u m n s \ D i s p l a y   T o p < / K e y > < / a : K e y > < a : V a l u e   i : t y p e = " M e a s u r e G r i d N o d e V i e w S t a t e " > < L a y e d O u t > t r u e < / L a y e d O u t > < / a : V a l u e > < / a : K e y V a l u e O f D i a g r a m O b j e c t K e y a n y T y p e z b w N T n L X > < a : K e y V a l u e O f D i a g r a m O b j e c t K e y a n y T y p e z b w N T n L X > < a : K e y > < K e y > L i n k s \ & l t ; C o l u m n s \ S u m   o f   D i s p l a y   T o p & g t ; - & l t ; M e a s u r e s \ D i s p l a y   T o p & g t ; < / K e y > < / a : K e y > < a : V a l u e   i : t y p e = " M e a s u r e G r i d V i e w S t a t e I D i a g r a m L i n k " / > < / a : K e y V a l u e O f D i a g r a m O b j e c t K e y a n y T y p e z b w N T n L X > < a : K e y V a l u e O f D i a g r a m O b j e c t K e y a n y T y p e z b w N T n L X > < a : K e y > < K e y > L i n k s \ & l t ; C o l u m n s \ S u m   o f   D i s p l a y   T o p & g t ; - & l t ; M e a s u r e s \ D i s p l a y   T o p & g t ; \ C O L U M N < / K e y > < / a : K e y > < a : V a l u e   i : t y p e = " M e a s u r e G r i d V i e w S t a t e I D i a g r a m L i n k E n d p o i n t " / > < / a : K e y V a l u e O f D i a g r a m O b j e c t K e y a n y T y p e z b w N T n L X > < a : K e y V a l u e O f D i a g r a m O b j e c t K e y a n y T y p e z b w N T n L X > < a : K e y > < K e y > L i n k s \ & l t ; C o l u m n s \ S u m   o f   D i s p l a y   T o p & g t ; - & l t ; M e a s u r e s \ D i s p l a y   T o p & g t ; \ M E A S U R E < / K e y > < / a : K e y > < a : V a l u e   i : t y p e = " M e a s u r e G r i d V i e w S t a t e I D i a g r a m L i n k E n d p o i n t " / > < / a : K e y V a l u e O f D i a g r a m O b j e c t K e y a n y T y p e z b w N T n L X > < / V i e w S t a t e s > < / D i a g r a m M a n a g e r . S e r i a l i z a b l e D i a g r a m > < D i a g r a m M a n a g e r . S e r i a l i z a b l e D i a g r a m > < A d a p t e r   i : t y p e = " M e a s u r e D i a g r a m S a n d b o x A d a p t e r " > < T a b l e N a m e > D a t a 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 A m o u n t < / K e y > < / D i a g r a m O b j e c t K e y > < D i a g r a m O b j e c t K e y > < K e y > M e a s u r e s \ S u m   o f   A m o u n t \ T a g I n f o \ F o r m u l a < / K e y > < / D i a g r a m O b j e c t K e y > < D i a g r a m O b j e c t K e y > < K e y > M e a s u r e s \ S u m   o f   A m o u n t \ T a g I n f o \ V a l u e < / K e y > < / D i a g r a m O b j e c t K e y > < D i a g r a m O b j e c t K e y > < K e y > C o l u m n s \ D a t e < / K e y > < / D i a g r a m O b j e c t K e y > < D i a g r a m O b j e c t K e y > < K e y > C o l u m n s \ D e s c r i p t i o n < / K e y > < / D i a g r a m O b j e c t K e y > < D i a g r a m O b j e c t K e y > < K e y > C o l u m n s \ A m o u n t < / K e y > < / D i a g r a m O b j e c t K e y > < D i a g r a m O b j e c t K e y > < K e y > C o l u m n s \ S u b - c a t e g o r y < / K e y > < / D i a g r a m O b j e c t K e y > < D i a g r a m O b j e c t K e y > < K e y > L i n k s \ & l t ; C o l u m n s \ S u m   o f   A m o u n t & g t ; - & l t ; M e a s u r e s \ A m o u n t & g t ; < / K e y > < / D i a g r a m O b j e c t K e y > < D i a g r a m O b j e c t K e y > < K e y > L i n k s \ & l t ; C o l u m n s \ S u m   o f   A m o u n t & g t ; - & l t ; M e a s u r e s \ A m o u n t & g t ; \ C O L U M N < / K e y > < / D i a g r a m O b j e c t K e y > < D i a g r a m O b j e c t K e y > < K e y > L i n k s \ & l t ; C o l u m n s \ S u m   o f   A m o u n t & g t ; - & l t ; M e a s u r e s \ A m o u n t & g t ; \ M E A S U R E 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F o c u s R o w > < S e l e c t i o n E n d R o w > 1 < / S e l e c t i o n E n d R o w > < 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 A m o u n t < / K e y > < / a : K e y > < a : V a l u e   i : t y p e = " M e a s u r e G r i d N o d e V i e w S t a t e " > < C o l u m n > 2 < / C o l u m n > < L a y e d O u t > t r u e < / L a y e d O u t > < W a s U I I n v i s i b l e > t r u e < / W a s U I I n v i s i b l e > < / a : V a l u e > < / a : K e y V a l u e O f D i a g r a m O b j e c t K e y a n y T y p e z b w N T n L X > < a : K e y V a l u e O f D i a g r a m O b j e c t K e y a n y T y p e z b w N T n L X > < a : K e y > < K e y > M e a s u r e s \ S u m   o f   A m o u n t \ T a g I n f o \ F o r m u l a < / K e y > < / a : K e y > < a : V a l u e   i : t y p e = " M e a s u r e G r i d V i e w S t a t e I D i a g r a m T a g A d d i t i o n a l I n f o " / > < / a : K e y V a l u e O f D i a g r a m O b j e c t K e y a n y T y p e z b w N T n L X > < a : K e y V a l u e O f D i a g r a m O b j e c t K e y a n y T y p e z b w N T n L X > < a : K e y > < K e y > M e a s u r e s \ S u m   o f   A m o u n t \ T a g I n f o \ V a l u e < / K e y > < / a : K e y > < a : V a l u e   i : t y p e = " M e a s u r e G r i d V i e w S t a t e I D i a g r a m T a g A d d i t i o n a l I n f o " / > < / a : K e y V a l u e O f D i a g r a m O b j e c t K e y a n y T y p e z b w N T n L X > < a : K e y V a l u e O f D i a g r a m O b j e c t K e y a n y T y p e z b w N T n L X > < a : K e y > < K e y > C o l u m n s \ D a t e < / K e y > < / a : K e y > < a : V a l u e   i : t y p e = " M e a s u r e G r i d N o d e V i e w S t a t e " > < L a y e d O u t > t r u e < / L a y e d O u t > < / a : V a l u e > < / a : K e y V a l u e O f D i a g r a m O b j e c t K e y a n y T y p e z b w N T n L X > < a : K e y V a l u e O f D i a g r a m O b j e c t K e y a n y T y p e z b w N T n L X > < a : K e y > < K e y > C o l u m n s \ D e s c r i p t i o n < / K e y > < / a : K e y > < a : V a l u e   i : t y p e = " M e a s u r e G r i d N o d e V i e w S t a t e " > < C o l u m n > 1 < / C o l u m n > < L a y e d O u t > t r u e < / L a y e d O u t > < / a : V a l u e > < / a : K e y V a l u e O f D i a g r a m O b j e c t K e y a n y T y p e z b w N T n L X > < a : K e y V a l u e O f D i a g r a m O b j e c t K e y a n y T y p e z b w N T n L X > < a : K e y > < K e y > C o l u m n s \ A m o u n t < / K e y > < / a : K e y > < a : V a l u e   i : t y p e = " M e a s u r e G r i d N o d e V i e w S t a t e " > < C o l u m n > 2 < / C o l u m n > < L a y e d O u t > t r u e < / L a y e d O u t > < / a : V a l u e > < / a : K e y V a l u e O f D i a g r a m O b j e c t K e y a n y T y p e z b w N T n L X > < a : K e y V a l u e O f D i a g r a m O b j e c t K e y a n y T y p e z b w N T n L X > < a : K e y > < K e y > C o l u m n s \ S u b - c a t e g o r y < / K e y > < / a : K e y > < a : V a l u e   i : t y p e = " M e a s u r e G r i d N o d e V i e w S t a t e " > < C o l u m n > 3 < / C o l u m n > < L a y e d O u t > t r u e < / L a y e d O u t > < / a : V a l u e > < / a : K e y V a l u e O f D i a g r a m O b j e c t K e y a n y T y p e z b w N T n L X > < a : K e y V a l u e O f D i a g r a m O b j e c t K e y a n y T y p e z b w N T n L X > < a : K e y > < K e y > L i n k s \ & l t ; C o l u m n s \ S u m   o f   A m o u n t & g t ; - & l t ; M e a s u r e s \ A m o u n t & g t ; < / K e y > < / a : K e y > < a : V a l u e   i : t y p e = " M e a s u r e G r i d V i e w S t a t e I D i a g r a m L i n k " / > < / a : K e y V a l u e O f D i a g r a m O b j e c t K e y a n y T y p e z b w N T n L X > < a : K e y V a l u e O f D i a g r a m O b j e c t K e y a n y T y p e z b w N T n L X > < a : K e y > < K e y > L i n k s \ & l t ; C o l u m n s \ S u m   o f   A m o u n t & g t ; - & l t ; M e a s u r e s \ A m o u n t & g t ; \ C O L U M N < / K e y > < / a : K e y > < a : V a l u e   i : t y p e = " M e a s u r e G r i d V i e w S t a t e I D i a g r a m L i n k E n d p o i n t " / > < / a : K e y V a l u e O f D i a g r a m O b j e c t K e y a n y T y p e z b w N T n L X > < a : K e y V a l u e O f D i a g r a m O b j e c t K e y a n y T y p e z b w N T n L X > < a : K e y > < K e y > L i n k s \ & l t ; C o l u m n s \ S u m   o f   A m o u n t & g t ; - & l t ; M e a s u r e s \ A m o u n t & g t ; \ M E A S U R E < / K e y > < / a : K e y > < a : V a l u e   i : t y p e = " M e a s u r e G r i d V i e w S t a t e I D i a g r a m L i n k E n d p o i n t " / > < / a : K e y V a l u e O f D i a g r a m O b j e c t K e y a n y T y p e z b w N T n L X > < / V i e w S t a t e s > < / D i a g r a m M a n a g e r . S e r i a l i z a b l e D i a g r a m > < D i a g r a m M a n a g e r . S e r i a l i z a b l e D i a g r a m > < A d a p t e r   i : t y p e = " M e a s u r e D i a g r a m S a n d b o x A d a p t e r " > < T a b l e N a m e > C a t e g o r i e s 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 C a t e g o r i e s 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 C o l u m n s \ C a t e g o r y < / K e y > < / D i a g r a m O b j e c t K e y > < D i a g r a m O b j e c t K e y > < K e y > C o l u m n s \ S u b - c a t e g o r y 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 C o l u m n s \ C a t e g o r y < / K e y > < / a : K e y > < a : V a l u e   i : t y p e = " M e a s u r e G r i d N o d e V i e w S t a t e " > < L a y e d O u t > t r u e < / L a y e d O u t > < / a : V a l u e > < / a : K e y V a l u e O f D i a g r a m O b j e c t K e y a n y T y p e z b w N T n L X > < a : K e y V a l u e O f D i a g r a m O b j e c t K e y a n y T y p e z b w N T n L X > < a : K e y > < K e y > C o l u m n s \ S u b - c a t e g o r y < / K e y > < / a : K e y > < a : V a l u e   i : t y p e = " M e a s u r e G r i d N o d e V i e w S t a t e " > < C o l u m n > 1 < / 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 T a g s \ T a b l e s \ & l t ; T a b l e s \ D a t a & g t ; < / K e y > < / D i a g r a m O b j e c t K e y > < D i a g r a m O b j e c t K e y > < K e y > D y n a m i c   T a g s \ T a b l e s \ & l t ; T a b l e s \ C a t e g o r i e s & g t ; < / K e y > < / D i a g r a m O b j e c t K e y > < D i a g r a m O b j e c t K e y > < K e y > T a b l e s \ D a t a < / K e y > < / D i a g r a m O b j e c t K e y > < D i a g r a m O b j e c t K e y > < K e y > T a b l e s \ D a t a \ C o l u m n s \ D a t e < / K e y > < / D i a g r a m O b j e c t K e y > < D i a g r a m O b j e c t K e y > < K e y > T a b l e s \ D a t a \ C o l u m n s \ D e s c r i p t i o n < / K e y > < / D i a g r a m O b j e c t K e y > < D i a g r a m O b j e c t K e y > < K e y > T a b l e s \ D a t a \ C o l u m n s \ A m o u n t < / K e y > < / D i a g r a m O b j e c t K e y > < D i a g r a m O b j e c t K e y > < K e y > T a b l e s \ D a t a \ C o l u m n s \ S u b - c a t e g o r y < / K e y > < / D i a g r a m O b j e c t K e y > < D i a g r a m O b j e c t K e y > < K e y > T a b l e s \ D a t a \ M e a s u r e s \ S u m   o f   A m o u n t < / K e y > < / D i a g r a m O b j e c t K e y > < D i a g r a m O b j e c t K e y > < K e y > T a b l e s \ D a t a \ S u m   o f   A m o u n t \ A d d i t i o n a l   I n f o \ I m p l i c i t   M e a s u r e < / K e y > < / D i a g r a m O b j e c t K e y > < D i a g r a m O b j e c t K e y > < K e y > T a b l e s \ C a t e g o r i e s < / K e y > < / D i a g r a m O b j e c t K e y > < D i a g r a m O b j e c t K e y > < K e y > T a b l e s \ C a t e g o r i e s \ C o l u m n s \ C a t e g o r y < / K e y > < / D i a g r a m O b j e c t K e y > < D i a g r a m O b j e c t K e y > < K e y > T a b l e s \ C a t e g o r i e s \ C o l u m n s \ S u b - c a t e g o r y < / K e y > < / D i a g r a m O b j e c t K e y > < D i a g r a m O b j e c t K e y > < K e y > R e l a t i o n s h i p s \ & l t ; T a b l e s \ D a t a \ C o l u m n s \ S u b - c a t e g o r y & g t ; - & l t ; T a b l e s \ C a t e g o r i e s \ C o l u m n s \ S u b - c a t e g o r y & g t ; < / K e y > < / D i a g r a m O b j e c t K e y > < D i a g r a m O b j e c t K e y > < K e y > R e l a t i o n s h i p s \ & l t ; T a b l e s \ D a t a \ C o l u m n s \ S u b - c a t e g o r y & g t ; - & l t ; T a b l e s \ C a t e g o r i e s \ C o l u m n s \ S u b - c a t e g o r y & g t ; \ F K < / K e y > < / D i a g r a m O b j e c t K e y > < D i a g r a m O b j e c t K e y > < K e y > R e l a t i o n s h i p s \ & l t ; T a b l e s \ D a t a \ C o l u m n s \ S u b - c a t e g o r y & g t ; - & l t ; T a b l e s \ C a t e g o r i e s \ C o l u m n s \ S u b - c a t e g o r y & g t ; \ P K < / K e y > < / D i a g r a m O b j e c t K e y > < D i a g r a m O b j e c t K e y > < K e y > R e l a t i o n s h i p s \ & l t ; T a b l e s \ D a t a \ C o l u m n s \ S u b - c a t e g o r y & g t ; - & l t ; T a b l e s \ C a t e g o r i e s \ C o l u m n s \ S u b - c a t e g o r y & g t ; \ C r o s s F i l t e r < / K e y > < / D i a g r a m O b j e c t K e y > < / A l l K e y s > < S e l e c t e d K e y s > < D i a g r a m O b j e c t K e y > < K e y > R e l a t i o n s h i p s \ & l t ; T a b l e s \ D a t a \ C o l u m n s \ S u b - c a t e g o r y & g t ; - & l t ; T a b l e s \ C a t e g o r i e s \ C o l u m n s \ S u b - c a t e g o r y & g t ; 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 T a g s \ T a b l e s \ & l t ; T a b l e s \ D a t a & g t ; < / K e y > < / a : K e y > < a : V a l u e   i : t y p e = " D i a g r a m D i s p l a y T a g V i e w S t a t e " > < I s N o t F i l t e r e d O u t > t r u e < / I s N o t F i l t e r e d O u t > < / a : V a l u e > < / a : K e y V a l u e O f D i a g r a m O b j e c t K e y a n y T y p e z b w N T n L X > < a : K e y V a l u e O f D i a g r a m O b j e c t K e y a n y T y p e z b w N T n L X > < a : K e y > < K e y > D y n a m i c   T a g s \ T a b l e s \ & l t ; T a b l e s \ C a t e g o r i e s & g t ; < / K e y > < / a : K e y > < a : V a l u e   i : t y p e = " D i a g r a m D i s p l a y T a g V i e w S t a t e " > < I s N o t F i l t e r e d O u t > t r u e < / I s N o t F i l t e r e d O u t > < / a : V a l u e > < / a : K e y V a l u e O f D i a g r a m O b j e c t K e y a n y T y p e z b w N T n L X > < a : K e y V a l u e O f D i a g r a m O b j e c t K e y a n y T y p e z b w N T n L X > < a : K e y > < K e y > T a b l e s \ D a t a < / K e y > < / a : K e y > < a : V a l u e   i : t y p e = " D i a g r a m D i s p l a y N o d e V i e w S t a t e " > < H e i g h t > 1 5 0 < / H e i g h t > < I s E x p a n d e d > t r u e < / I s E x p a n d e d > < L a y e d O u t > t r u e < / L a y e d O u t > < W i d t h > 2 0 0 < / W i d t h > < / a : V a l u e > < / a : K e y V a l u e O f D i a g r a m O b j e c t K e y a n y T y p e z b w N T n L X > < a : K e y V a l u e O f D i a g r a m O b j e c t K e y a n y T y p e z b w N T n L X > < a : K e y > < K e y > T a b l e s \ D a t a \ C o l u m n s \ D a t e < / K e y > < / a : K e y > < a : V a l u e   i : t y p e = " D i a g r a m D i s p l a y N o d e V i e w S t a t e " > < H e i g h t > 1 5 0 < / H e i g h t > < I s E x p a n d e d > t r u e < / I s E x p a n d e d > < W i d t h > 2 0 0 < / W i d t h > < / a : V a l u e > < / a : K e y V a l u e O f D i a g r a m O b j e c t K e y a n y T y p e z b w N T n L X > < a : K e y V a l u e O f D i a g r a m O b j e c t K e y a n y T y p e z b w N T n L X > < a : K e y > < K e y > T a b l e s \ D a t a \ C o l u m n s \ D e s c r i p t i o n < / K e y > < / a : K e y > < a : V a l u e   i : t y p e = " D i a g r a m D i s p l a y N o d e V i e w S t a t e " > < H e i g h t > 1 5 0 < / H e i g h t > < I s E x p a n d e d > t r u e < / I s E x p a n d e d > < W i d t h > 2 0 0 < / W i d t h > < / a : V a l u e > < / a : K e y V a l u e O f D i a g r a m O b j e c t K e y a n y T y p e z b w N T n L X > < a : K e y V a l u e O f D i a g r a m O b j e c t K e y a n y T y p e z b w N T n L X > < a : K e y > < K e y > T a b l e s \ D a t a \ C o l u m n s \ A m o u n t < / K e y > < / a : K e y > < a : V a l u e   i : t y p e = " D i a g r a m D i s p l a y N o d e V i e w S t a t e " > < H e i g h t > 1 5 0 < / H e i g h t > < I s E x p a n d e d > t r u e < / I s E x p a n d e d > < W i d t h > 2 0 0 < / W i d t h > < / a : V a l u e > < / a : K e y V a l u e O f D i a g r a m O b j e c t K e y a n y T y p e z b w N T n L X > < a : K e y V a l u e O f D i a g r a m O b j e c t K e y a n y T y p e z b w N T n L X > < a : K e y > < K e y > T a b l e s \ D a t a \ C o l u m n s \ S u b - c a t e g o r y < / K e y > < / a : K e y > < a : V a l u e   i : t y p e = " D i a g r a m D i s p l a y N o d e V i e w S t a t e " > < H e i g h t > 1 5 0 < / H e i g h t > < I s E x p a n d e d > t r u e < / I s E x p a n d e d > < W i d t h > 2 0 0 < / W i d t h > < / a : V a l u e > < / a : K e y V a l u e O f D i a g r a m O b j e c t K e y a n y T y p e z b w N T n L X > < a : K e y V a l u e O f D i a g r a m O b j e c t K e y a n y T y p e z b w N T n L X > < a : K e y > < K e y > T a b l e s \ D a t a \ M e a s u r e s \ S u m   o f   A m o u n t < / K e y > < / a : K e y > < a : V a l u e   i : t y p e = " D i a g r a m D i s p l a y N o d e V i e w S t a t e " > < H e i g h t > 1 5 0 < / H e i g h t > < I s E x p a n d e d > t r u e < / I s E x p a n d e d > < W i d t h > 2 0 0 < / W i d t h > < / a : V a l u e > < / a : K e y V a l u e O f D i a g r a m O b j e c t K e y a n y T y p e z b w N T n L X > < a : K e y V a l u e O f D i a g r a m O b j e c t K e y a n y T y p e z b w N T n L X > < a : K e y > < K e y > T a b l e s \ D a t a \ S u m   o f   A m o u n t \ A d d i t i o n a l   I n f o \ I m p l i c i t   M e a s u r e < / K e y > < / a : K e y > < a : V a l u e   i : t y p e = " D i a g r a m D i s p l a y V i e w S t a t e I D i a g r a m T a g A d d i t i o n a l I n f o " / > < / a : K e y V a l u e O f D i a g r a m O b j e c t K e y a n y T y p e z b w N T n L X > < a : K e y V a l u e O f D i a g r a m O b j e c t K e y a n y T y p e z b w N T n L X > < a : K e y > < K e y > T a b l e s \ C a t e g o r i e s < / K e y > < / a : K e y > < a : V a l u e   i : t y p e = " D i a g r a m D i s p l a y N o d e V i e w S t a t e " > < H e i g h t > 1 5 0 < / H e i g h t > < I s E x p a n d e d > t r u e < / I s E x p a n d e d > < L a y e d O u t > t r u e < / L a y e d O u t > < L e f t > 2 4 0 < / L e f t > < T a b I n d e x > 1 < / T a b I n d e x > < W i d t h > 2 0 0 < / W i d t h > < / a : V a l u e > < / a : K e y V a l u e O f D i a g r a m O b j e c t K e y a n y T y p e z b w N T n L X > < a : K e y V a l u e O f D i a g r a m O b j e c t K e y a n y T y p e z b w N T n L X > < a : K e y > < K e y > T a b l e s \ C a t e g o r i e s \ C o l u m n s \ C a t e g o r y < / K e y > < / a : K e y > < a : V a l u e   i : t y p e = " D i a g r a m D i s p l a y N o d e V i e w S t a t e " > < H e i g h t > 1 5 0 < / H e i g h t > < I s E x p a n d e d > t r u e < / I s E x p a n d e d > < W i d t h > 2 0 0 < / W i d t h > < / a : V a l u e > < / a : K e y V a l u e O f D i a g r a m O b j e c t K e y a n y T y p e z b w N T n L X > < a : K e y V a l u e O f D i a g r a m O b j e c t K e y a n y T y p e z b w N T n L X > < a : K e y > < K e y > T a b l e s \ C a t e g o r i e s \ C o l u m n s \ S u b - c a t e g o r y < / K e y > < / a : K e y > < a : V a l u e   i : t y p e = " D i a g r a m D i s p l a y N o d e V i e w S t a t e " > < H e i g h t > 1 5 0 < / H e i g h t > < I s E x p a n d e d > t r u e < / I s E x p a n d e d > < W i d t h > 2 0 0 < / W i d t h > < / a : V a l u e > < / a : K e y V a l u e O f D i a g r a m O b j e c t K e y a n y T y p e z b w N T n L X > < a : K e y V a l u e O f D i a g r a m O b j e c t K e y a n y T y p e z b w N T n L X > < a : K e y > < K e y > R e l a t i o n s h i p s \ & l t ; T a b l e s \ D a t a \ C o l u m n s \ S u b - c a t e g o r y & g t ; - & l t ; T a b l e s \ C a t e g o r i e s \ C o l u m n s \ S u b - c a t e g o r y & g t ; < / K e y > < / a : K e y > < a : V a l u e   i : t y p e = " D i a g r a m D i s p l a y L i n k V i e w S t a t e " > < A u t o m a t i o n P r o p e r t y H e l p e r T e x t > E n d   p o i n t   1 :   ( 2 1 6 , 7 5 ) .   E n d   p o i n t   2 :   ( 2 2 4 , 7 5 )   < / A u t o m a t i o n P r o p e r t y H e l p e r T e x t > < I s F o c u s e d > t r u e < / I s F o c u s e d > < L a y e d O u t > t r u e < / L a y e d O u t > < P o i n t s   x m l n s : b = " h t t p : / / s c h e m a s . d a t a c o n t r a c t . o r g / 2 0 0 4 / 0 7 / S y s t e m . W i n d o w s " > < b : P o i n t > < b : _ x > 2 1 6 < / b : _ x > < b : _ y > 7 5 < / b : _ y > < / b : P o i n t > < b : P o i n t > < b : _ x > 2 2 4 < / b : _ x > < b : _ y > 7 5 < / b : _ y > < / b : P o i n t > < / P o i n t s > < / a : V a l u e > < / a : K e y V a l u e O f D i a g r a m O b j e c t K e y a n y T y p e z b w N T n L X > < a : K e y V a l u e O f D i a g r a m O b j e c t K e y a n y T y p e z b w N T n L X > < a : K e y > < K e y > R e l a t i o n s h i p s \ & l t ; T a b l e s \ D a t a \ C o l u m n s \ S u b - c a t e g o r y & g t ; - & l t ; T a b l e s \ C a t e g o r i e s \ C o l u m n s \ S u b - c a t e g o r y & g t ; \ F K 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 R e l a t i o n s h i p s \ & l t ; T a b l e s \ D a t a \ C o l u m n s \ S u b - c a t e g o r y & g t ; - & l t ; T a b l e s \ C a t e g o r i e s \ C o l u m n s \ S u b - c a t e g o r y & g t ; \ P K < / K e y > < / a : K e y > < a : V a l u e   i : t y p e = " D i a g r a m D i s p l a y L i n k E n d p o i n t V i e w S t a t e " > < H e i g h t > 1 6 < / H e i g h t > < L a b e l L o c a t i o n   x m l n s : b = " h t t p : / / s c h e m a s . d a t a c o n t r a c t . o r g / 2 0 0 4 / 0 7 / S y s t e m . W i n d o w s " > < b : _ x > 2 2 4 < / b : _ x > < b : _ y > 6 7 < / b : _ y > < / L a b e l L o c a t i o n > < L o c a t i o n   x m l n s : b = " h t t p : / / s c h e m a s . d a t a c o n t r a c t . o r g / 2 0 0 4 / 0 7 / S y s t e m . W i n d o w s " > < b : _ x > 2 4 0 < / b : _ x > < b : _ y > 7 5 < / b : _ y > < / L o c a t i o n > < S h a p e R o t a t e A n g l e > 1 8 0 < / S h a p e R o t a t e A n g l e > < W i d t h > 1 6 < / W i d t h > < / a : V a l u e > < / a : K e y V a l u e O f D i a g r a m O b j e c t K e y a n y T y p e z b w N T n L X > < a : K e y V a l u e O f D i a g r a m O b j e c t K e y a n y T y p e z b w N T n L X > < a : K e y > < K e y > R e l a t i o n s h i p s \ & l t ; T a b l e s \ D a t a \ C o l u m n s \ S u b - c a t e g o r y & g t ; - & l t ; T a b l e s \ C a t e g o r i e s \ C o l u m n s \ S u b - c a t e g o r y & g t ; \ C r o s s F i l t e r < / K e y > < / a : K e y > < a : V a l u e   i : t y p e = " D i a g r a m D i s p l a y L i n k C r o s s F i l t e r V i e w S t a t e " > < P o i n t s   x m l n s : b = " h t t p : / / s c h e m a s . d a t a c o n t r a c t . o r g / 2 0 0 4 / 0 7 / S y s t e m . W i n d o w s " > < b : P o i n t > < b : _ x > 2 1 6 < / b : _ x > < b : _ y > 7 5 < / b : _ y > < / b : P o i n t > < b : P o i n t > < b : _ x > 2 2 4 < / b : _ x > < b : _ y > 7 5 < / b : _ y > < / b : P o i n t > < / P o i n t s > < / a : V a l u e > < / a : K e y V a l u e O f D i a g r a m O b j e c t K e y a n y T y p e z b w N T n L X > < / V i e w S t a t e s > < / D i a g r a m M a n a g e r . S e r i a l i z a b l e D i a g r a m > < / A r r a y O f D i a g r a m M a n a g e r . S e r i a l i z a b l e D i a g r a m > ] ] > < / C u s t o m C o n t e n t > < / G e m i n i > 
</file>

<file path=customXml/item6.xml>��< ? x m l   v e r s i o n = " 1 . 0 "   e n c o d i n g = " U T F - 1 6 " ? > < G e m i n i   x m l n s = " h t t p : / / g e m i n i / p i v o t c u s t o m i z a t i o n / T a b l e X M L _ T a b l e 1 " > < 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 D e s c r i p t i o n < / s t r i n g > < / k e y > < v a l u e > < i n t > 1 0 6 < / i n t > < / v a l u e > < / i t e m > < i t e m > < k e y > < s t r i n g > A m o u n t < / s t r i n g > < / k e y > < v a l u e > < i n t > 8 6 < / i n t > < / v a l u e > < / i t e m > < i t e m > < k e y > < s t r i n g > S u b - c a t e g o r y < / s t r i n g > < / k e y > < v a l u e > < i n t > 1 1 7 < / i n t > < / v a l u e > < / i t e m > < / C o l u m n W i d t h s > < C o l u m n D i s p l a y I n d e x > < i t e m > < k e y > < s t r i n g > D a t e < / s t r i n g > < / k e y > < v a l u e > < i n t > 0 < / i n t > < / v a l u e > < / i t e m > < i t e m > < k e y > < s t r i n g > D e s c r i p t i o n < / s t r i n g > < / k e y > < v a l u e > < i n t > 1 < / i n t > < / v a l u e > < / i t e m > < i t e m > < k e y > < s t r i n g > A m o u n t < / s t r i n g > < / k e y > < v a l u e > < i n t > 2 < / i n t > < / v a l u e > < / i t e m > < i t e m > < k e y > < s t r i n g > S u b - c a t e g o r y < / s t r i n g > < / k e y > < v a l u e > < i n t > 3 < / 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O r d e r " > < C u s t o m C o n t e n t > < ! [ C D A T A [ T a b l e 1 , C a t e g o r i e s ] ] > < / C u s t o m C o n t e n t > < / G e m i n i > 
</file>

<file path=customXml/item8.xml>��< ? x m l   v e r s i o n = " 1 . 0 "   e n c o d i n g = " U T F - 1 6 " ? > < G e m i n i   x m l n s = " h t t p : / / g e m i n i / p i v o t c u s t o m i z a t i o n / S h o w I m p l i c i t M e a s u r e s " > < C u s t o m C o n t e n t > < ! [ C D A T A [ F a l s 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6DE32790-78F6-4226-8B27-B3E027D2E43D}">
  <ds:schemaRefs/>
</ds:datastoreItem>
</file>

<file path=customXml/itemProps10.xml><?xml version="1.0" encoding="utf-8"?>
<ds:datastoreItem xmlns:ds="http://schemas.openxmlformats.org/officeDocument/2006/customXml" ds:itemID="{F4E6366A-2FC2-4FBA-8F6C-BCAC2B05F6B6}">
  <ds:schemaRefs/>
</ds:datastoreItem>
</file>

<file path=customXml/itemProps11.xml><?xml version="1.0" encoding="utf-8"?>
<ds:datastoreItem xmlns:ds="http://schemas.openxmlformats.org/officeDocument/2006/customXml" ds:itemID="{6CFED4FB-CF91-4605-BD36-7B33B97AA7A7}">
  <ds:schemaRefs/>
</ds:datastoreItem>
</file>

<file path=customXml/itemProps12.xml><?xml version="1.0" encoding="utf-8"?>
<ds:datastoreItem xmlns:ds="http://schemas.openxmlformats.org/officeDocument/2006/customXml" ds:itemID="{49C34C87-BC08-4566-BC57-AE659646A8D4}">
  <ds:schemaRefs/>
</ds:datastoreItem>
</file>

<file path=customXml/itemProps13.xml><?xml version="1.0" encoding="utf-8"?>
<ds:datastoreItem xmlns:ds="http://schemas.openxmlformats.org/officeDocument/2006/customXml" ds:itemID="{C93AD6F4-9CED-4ABC-B159-205BA77901F9}">
  <ds:schemaRefs/>
</ds:datastoreItem>
</file>

<file path=customXml/itemProps14.xml><?xml version="1.0" encoding="utf-8"?>
<ds:datastoreItem xmlns:ds="http://schemas.openxmlformats.org/officeDocument/2006/customXml" ds:itemID="{0DBE754D-8329-4F3D-A132-1E8E517DD74B}">
  <ds:schemaRefs/>
</ds:datastoreItem>
</file>

<file path=customXml/itemProps15.xml><?xml version="1.0" encoding="utf-8"?>
<ds:datastoreItem xmlns:ds="http://schemas.openxmlformats.org/officeDocument/2006/customXml" ds:itemID="{9DA66713-F622-4560-A10B-1A676EE700EE}">
  <ds:schemaRefs/>
</ds:datastoreItem>
</file>

<file path=customXml/itemProps16.xml><?xml version="1.0" encoding="utf-8"?>
<ds:datastoreItem xmlns:ds="http://schemas.openxmlformats.org/officeDocument/2006/customXml" ds:itemID="{357DD74C-49AD-452D-A56A-F01004707036}">
  <ds:schemaRefs/>
</ds:datastoreItem>
</file>

<file path=customXml/itemProps17.xml><?xml version="1.0" encoding="utf-8"?>
<ds:datastoreItem xmlns:ds="http://schemas.openxmlformats.org/officeDocument/2006/customXml" ds:itemID="{22F94C32-5ABF-43FC-BC0F-E56B442102C1}">
  <ds:schemaRefs/>
</ds:datastoreItem>
</file>

<file path=customXml/itemProps18.xml><?xml version="1.0" encoding="utf-8"?>
<ds:datastoreItem xmlns:ds="http://schemas.openxmlformats.org/officeDocument/2006/customXml" ds:itemID="{1A4D83DE-C658-4633-B8DD-C3D9CD90A65A}">
  <ds:schemaRefs/>
</ds:datastoreItem>
</file>

<file path=customXml/itemProps19.xml><?xml version="1.0" encoding="utf-8"?>
<ds:datastoreItem xmlns:ds="http://schemas.openxmlformats.org/officeDocument/2006/customXml" ds:itemID="{3DD865A9-88A2-4394-9BEC-285F8B789DC0}">
  <ds:schemaRefs/>
</ds:datastoreItem>
</file>

<file path=customXml/itemProps2.xml><?xml version="1.0" encoding="utf-8"?>
<ds:datastoreItem xmlns:ds="http://schemas.openxmlformats.org/officeDocument/2006/customXml" ds:itemID="{4D739CAE-FABA-4410-BE26-943488F40BFB}">
  <ds:schemaRefs/>
</ds:datastoreItem>
</file>

<file path=customXml/itemProps20.xml><?xml version="1.0" encoding="utf-8"?>
<ds:datastoreItem xmlns:ds="http://schemas.openxmlformats.org/officeDocument/2006/customXml" ds:itemID="{1EA367D7-4371-4061-83CC-67A41D6ECEA4}">
  <ds:schemaRefs/>
</ds:datastoreItem>
</file>

<file path=customXml/itemProps3.xml><?xml version="1.0" encoding="utf-8"?>
<ds:datastoreItem xmlns:ds="http://schemas.openxmlformats.org/officeDocument/2006/customXml" ds:itemID="{6342F800-61FD-486B-8B6B-95808A82EAE7}">
  <ds:schemaRefs/>
</ds:datastoreItem>
</file>

<file path=customXml/itemProps4.xml><?xml version="1.0" encoding="utf-8"?>
<ds:datastoreItem xmlns:ds="http://schemas.openxmlformats.org/officeDocument/2006/customXml" ds:itemID="{C58AABA8-CEBC-4EC3-BEF0-58FFC9667750}">
  <ds:schemaRefs/>
</ds:datastoreItem>
</file>

<file path=customXml/itemProps5.xml><?xml version="1.0" encoding="utf-8"?>
<ds:datastoreItem xmlns:ds="http://schemas.openxmlformats.org/officeDocument/2006/customXml" ds:itemID="{2879F7F0-FDFE-4F61-98CC-F6C4096E23F5}">
  <ds:schemaRefs/>
</ds:datastoreItem>
</file>

<file path=customXml/itemProps6.xml><?xml version="1.0" encoding="utf-8"?>
<ds:datastoreItem xmlns:ds="http://schemas.openxmlformats.org/officeDocument/2006/customXml" ds:itemID="{6B8AA70B-ABCB-466A-9EB8-D757BCC74E2C}">
  <ds:schemaRefs/>
</ds:datastoreItem>
</file>

<file path=customXml/itemProps7.xml><?xml version="1.0" encoding="utf-8"?>
<ds:datastoreItem xmlns:ds="http://schemas.openxmlformats.org/officeDocument/2006/customXml" ds:itemID="{15DF5D0A-7AD4-47AB-8AA3-099CED3F2E19}">
  <ds:schemaRefs/>
</ds:datastoreItem>
</file>

<file path=customXml/itemProps8.xml><?xml version="1.0" encoding="utf-8"?>
<ds:datastoreItem xmlns:ds="http://schemas.openxmlformats.org/officeDocument/2006/customXml" ds:itemID="{0372EC0E-D7F1-4811-B75B-98C9EAABA04F}">
  <ds:schemaRefs/>
</ds:datastoreItem>
</file>

<file path=customXml/itemProps9.xml><?xml version="1.0" encoding="utf-8"?>
<ds:datastoreItem xmlns:ds="http://schemas.openxmlformats.org/officeDocument/2006/customXml" ds:itemID="{832C49F5-C10D-41E6-8AB8-8D55DBC8EF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Copyright</vt:lpstr>
      <vt:lpstr>CUBE Functions</vt:lpstr>
      <vt:lpstr>Source Data</vt:lpstr>
      <vt:lpstr>More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 Treacy</dc:creator>
  <cp:lastModifiedBy>Mynda Treacy</cp:lastModifiedBy>
  <dcterms:created xsi:type="dcterms:W3CDTF">2021-11-23T00:46:31Z</dcterms:created>
  <dcterms:modified xsi:type="dcterms:W3CDTF">2022-02-03T08:48:05Z</dcterms:modified>
</cp:coreProperties>
</file>