
<file path=[Content_Types].xml><?xml version="1.0" encoding="utf-8"?>
<Types xmlns="http://schemas.openxmlformats.org/package/2006/content-types">
  <Default Extension="017086155b9e6798981c158cca7824e9" ContentType="image/jpeg"/>
  <Default Extension="0c95d7e12f196dcf1c2b0150cf19724c" ContentType="image/jpeg"/>
  <Default Extension="17f8c8e60ebdcf34ef8744c314204f05" ContentType="image/jpeg"/>
  <Default Extension="1c683c9ace9e4f9b55a73b03aa9882a5" ContentType="image/jpeg"/>
  <Default Extension="3666846595b7a7ef3fd0663d5b9791f3" ContentType="image/jpeg"/>
  <Default Extension="93256454773f899c19b86f4f836edbb0" ContentType="image/jpeg"/>
  <Default Extension="a5e66df12e2c87d6b1c2825f3d9fd432" ContentType="image/jpeg"/>
  <Default Extension="acf52e657f7121979fdc9bcae43ce646" ContentType="image/jpeg"/>
  <Default Extension="b01282e4d11880a5630c53db4165f7f8" ContentType="image/jpeg"/>
  <Default Extension="c67e7f138e25a8078c9cc42233f059d1" ContentType="image/jpeg"/>
  <Default Extension="cba7f275842a20f49b98d704e1366fd5" ContentType="image/jpeg"/>
  <Default Extension="ceeebe395c42049d83dcd7bbfb4029f5" ContentType="image/jpeg"/>
  <Default Extension="dee2b827a18920edc37074621afe311e" ContentType="image/jpeg"/>
  <Default Extension="f23ee9d5cb30dc055f59b35a998ee094" ContentType="image/jpeg"/>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richPivotRecords1.xml" ContentType="application/vnd.openxmlformats-officedocument.spreadsheetml.richPivotRecords+xml"/>
  <Override PartName="/xl/pivotCache/pivotCacheDefinition2.xml" ContentType="application/vnd.openxmlformats-officedocument.spreadsheetml.pivotCacheDefinition+xml"/>
  <Override PartName="/xl/pivotCache/richPivotRecords2.xml" ContentType="application/vnd.openxmlformats-officedocument.spreadsheetml.richPivot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19"/>
  <workbookPr codeName="ThisWorkbook" defaultThemeVersion="166925"/>
  <mc:AlternateContent xmlns:mc="http://schemas.openxmlformats.org/markup-compatibility/2006">
    <mc:Choice Requires="x15">
      <x15ac:absPath xmlns:x15ac="http://schemas.microsoft.com/office/spreadsheetml/2010/11/ac" url="https://365moth-my.sharepoint.com/personal/website_myonlinetraininghub_com/Documents/Blog Posts/Excel PivotTable Images/"/>
    </mc:Choice>
  </mc:AlternateContent>
  <xr:revisionPtr revIDLastSave="1277" documentId="8_{22521B05-C9EB-4303-9B26-18C5F7D9B3E4}" xr6:coauthVersionLast="47" xr6:coauthVersionMax="47" xr10:uidLastSave="{673C62B9-FD2F-46F9-8CF1-D001A0531437}"/>
  <bookViews>
    <workbookView xWindow="28680" yWindow="-120" windowWidth="29040" windowHeight="16440" xr2:uid="{B4B23A2A-3C5F-47E4-BCFF-C2467849D734}"/>
  </bookViews>
  <sheets>
    <sheet name="Copyright" sheetId="16" r:id="rId1"/>
    <sheet name="Images Pivot" sheetId="5" r:id="rId2"/>
    <sheet name="Data Type Pivot" sheetId="13" r:id="rId3"/>
    <sheet name="Teams" sheetId="1" r:id="rId4"/>
    <sheet name="Countries" sheetId="7" r:id="rId5"/>
    <sheet name="Riders" sheetId="6" r:id="rId6"/>
    <sheet name="Prev Performance" sheetId="9" r:id="rId7"/>
    <sheet name="Location Data" sheetId="11" r:id="rId8"/>
    <sheet name="More Resources" sheetId="15" r:id="rId9"/>
  </sheets>
  <definedNames>
    <definedName name="ExternalData_1" localSheetId="6" hidden="1">'Prev Performance'!$A$1:$I$130</definedName>
    <definedName name="Slicer_Country">#N/A</definedName>
    <definedName name="Slicer_Team">#N/A</definedName>
  </definedNames>
  <calcPr calcId="191029"/>
  <pivotCaches>
    <pivotCache cacheId="1" r:id="rId10"/>
    <pivotCache cacheId="9"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11" l="1" a="1"/>
  <c r="B19" i="11" s="1"/>
  <c r="C19" i="11" a="1"/>
  <c r="C19" i="11" s="1"/>
  <c r="D19" i="11" a="1"/>
  <c r="D19" i="11" s="1"/>
  <c r="E19" i="11" a="1"/>
  <c r="E19" i="11" s="1"/>
  <c r="B18" i="11" a="1"/>
  <c r="B18" i="11" s="1"/>
  <c r="C18" i="11" a="1"/>
  <c r="C18" i="11" s="1"/>
  <c r="D18" i="11" a="1"/>
  <c r="D18" i="11" s="1"/>
  <c r="E18" i="11" a="1"/>
  <c r="E18" i="11" s="1"/>
  <c r="B17" i="11" a="1"/>
  <c r="B17" i="11" s="1"/>
  <c r="C17" i="11" a="1"/>
  <c r="C17" i="11" s="1"/>
  <c r="D17" i="11" a="1"/>
  <c r="D17" i="11" s="1"/>
  <c r="E17" i="11" a="1"/>
  <c r="E17" i="11" s="1"/>
  <c r="B16" i="11" a="1"/>
  <c r="B16" i="11" s="1"/>
  <c r="C16" i="11" a="1"/>
  <c r="C16" i="11" s="1"/>
  <c r="D16" i="11" a="1"/>
  <c r="D16" i="11" s="1"/>
  <c r="E16" i="11" a="1"/>
  <c r="E16" i="11" s="1"/>
  <c r="B15" i="11" a="1"/>
  <c r="B15" i="11" s="1"/>
  <c r="C15" i="11" a="1"/>
  <c r="C15" i="11" s="1"/>
  <c r="D15" i="11" a="1"/>
  <c r="D15" i="11" s="1"/>
  <c r="E15" i="11" a="1"/>
  <c r="E15" i="11" s="1"/>
  <c r="E3" i="11" a="1"/>
  <c r="E3" i="11" s="1"/>
  <c r="E4" i="11" a="1"/>
  <c r="E4" i="11" s="1"/>
  <c r="E5" i="11" a="1"/>
  <c r="E5" i="11" s="1"/>
  <c r="E6" i="11" a="1"/>
  <c r="E6" i="11" s="1"/>
  <c r="E7" i="11" a="1"/>
  <c r="E7" i="11" s="1"/>
  <c r="E8" i="11" a="1"/>
  <c r="E8" i="11" s="1"/>
  <c r="E9" i="11" a="1"/>
  <c r="E9" i="11" s="1"/>
  <c r="E10" i="11" a="1"/>
  <c r="E10" i="11" s="1"/>
  <c r="E11" i="11" a="1"/>
  <c r="E11" i="11" s="1"/>
  <c r="E12" i="11" a="1"/>
  <c r="E12" i="11" s="1"/>
  <c r="E13" i="11" a="1"/>
  <c r="E13" i="11" s="1"/>
  <c r="E14" i="11" a="1"/>
  <c r="E14" i="11" s="1"/>
  <c r="D3" i="11" a="1"/>
  <c r="D3" i="11" s="1"/>
  <c r="D4" i="11" a="1"/>
  <c r="D4" i="11" s="1"/>
  <c r="D5" i="11" a="1"/>
  <c r="D5" i="11" s="1"/>
  <c r="D6" i="11" a="1"/>
  <c r="D6" i="11" s="1"/>
  <c r="D7" i="11" a="1"/>
  <c r="D7" i="11" s="1"/>
  <c r="D8" i="11" a="1"/>
  <c r="D8" i="11" s="1"/>
  <c r="D9" i="11" a="1"/>
  <c r="D9" i="11" s="1"/>
  <c r="D10" i="11" a="1"/>
  <c r="D10" i="11" s="1"/>
  <c r="D11" i="11" a="1"/>
  <c r="D11" i="11" s="1"/>
  <c r="D12" i="11" a="1"/>
  <c r="D12" i="11" s="1"/>
  <c r="D13" i="11" a="1"/>
  <c r="D13" i="11" s="1"/>
  <c r="D14" i="11" a="1"/>
  <c r="D14" i="11" s="1"/>
  <c r="B14" i="11" a="1"/>
  <c r="B14" i="11" s="1"/>
  <c r="C14" i="11" a="1"/>
  <c r="C14" i="11" s="1"/>
  <c r="B13" i="11" a="1"/>
  <c r="B13" i="11" s="1"/>
  <c r="C13" i="11" a="1"/>
  <c r="C13" i="11" s="1"/>
  <c r="B12" i="11" a="1"/>
  <c r="B12" i="11" s="1"/>
  <c r="C12" i="11" a="1"/>
  <c r="C12" i="11" s="1"/>
  <c r="B11" i="11" a="1"/>
  <c r="B11" i="11" s="1"/>
  <c r="C11" i="11" a="1"/>
  <c r="C11" i="11" s="1"/>
  <c r="B10" i="11" a="1"/>
  <c r="B10" i="11" s="1"/>
  <c r="C10" i="11" a="1"/>
  <c r="C10" i="11" s="1"/>
  <c r="B9" i="11" a="1"/>
  <c r="B9" i="11" s="1"/>
  <c r="C9" i="11" a="1"/>
  <c r="C9" i="11" s="1"/>
  <c r="B8" i="11" a="1"/>
  <c r="B8" i="11" s="1"/>
  <c r="C8" i="11" a="1"/>
  <c r="C8" i="11" s="1"/>
  <c r="B7" i="11" a="1"/>
  <c r="B7" i="11" s="1"/>
  <c r="C7" i="11" a="1"/>
  <c r="C7" i="11" s="1"/>
  <c r="B6" i="11" a="1"/>
  <c r="B6" i="11" s="1"/>
  <c r="C6" i="11" a="1"/>
  <c r="C6" i="11" s="1"/>
  <c r="B5" i="11" a="1"/>
  <c r="B5" i="11" s="1"/>
  <c r="C5" i="11" a="1"/>
  <c r="C5" i="11" s="1"/>
  <c r="B4" i="11" a="1"/>
  <c r="B4" i="11" s="1"/>
  <c r="C4" i="11" a="1"/>
  <c r="C4" i="11" s="1"/>
  <c r="B3" i="11" a="1"/>
  <c r="B3" i="11" s="1"/>
  <c r="C3" i="11" a="1"/>
  <c r="C3" i="11" s="1"/>
  <c r="G2" i="6" l="1"/>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A2" i="1" l="1"/>
  <c r="C99" i="6"/>
  <c r="C54" i="6"/>
  <c r="C63" i="6"/>
  <c r="C113" i="6"/>
  <c r="C64" i="6"/>
  <c r="C124" i="6"/>
  <c r="C2" i="6"/>
  <c r="C79" i="6"/>
  <c r="C103" i="6"/>
  <c r="C154" i="6"/>
  <c r="C148" i="6"/>
  <c r="C22" i="6"/>
  <c r="C57" i="6"/>
  <c r="C53" i="6"/>
  <c r="C97" i="6"/>
  <c r="C73" i="6"/>
  <c r="C38" i="6"/>
  <c r="C21" i="6"/>
  <c r="C52" i="6"/>
  <c r="C25" i="6"/>
  <c r="C120" i="6"/>
  <c r="C86" i="6"/>
  <c r="C68" i="6"/>
  <c r="C140" i="6"/>
  <c r="C14" i="6"/>
  <c r="C144" i="6"/>
  <c r="C125" i="6"/>
  <c r="C51" i="6"/>
  <c r="C111" i="6"/>
  <c r="C59" i="6"/>
  <c r="C130" i="6"/>
  <c r="C129" i="6"/>
  <c r="C75" i="6"/>
  <c r="C108" i="6"/>
  <c r="C93" i="6"/>
  <c r="C81" i="6"/>
  <c r="C5" i="6"/>
  <c r="C60" i="6"/>
  <c r="C122" i="6"/>
  <c r="C36" i="6"/>
  <c r="C107" i="6"/>
  <c r="C134" i="6"/>
  <c r="C72" i="6"/>
  <c r="C18" i="6"/>
  <c r="C80" i="6"/>
  <c r="C136" i="6"/>
  <c r="C55" i="6"/>
  <c r="C24" i="6"/>
  <c r="C115" i="6"/>
  <c r="C143" i="6"/>
  <c r="C69" i="6"/>
  <c r="C35" i="6"/>
  <c r="C27" i="6"/>
  <c r="C30" i="6"/>
  <c r="C114" i="6"/>
  <c r="C123" i="6"/>
  <c r="C126" i="6"/>
  <c r="C17" i="6"/>
  <c r="C121" i="6"/>
  <c r="C70" i="6"/>
  <c r="C145" i="6"/>
  <c r="C65" i="6"/>
  <c r="C141" i="6"/>
  <c r="C139" i="6"/>
  <c r="C146" i="6"/>
  <c r="C13" i="6"/>
  <c r="C26" i="6"/>
  <c r="C61" i="6"/>
  <c r="C49" i="6"/>
  <c r="C50" i="6"/>
  <c r="C15" i="6"/>
  <c r="C105" i="6"/>
  <c r="C147" i="6"/>
  <c r="C131" i="6"/>
  <c r="C40" i="6"/>
  <c r="C116" i="6"/>
  <c r="C118" i="6"/>
  <c r="C132" i="6"/>
  <c r="C8" i="6"/>
  <c r="C41" i="6"/>
  <c r="C90" i="6"/>
  <c r="C78" i="6"/>
  <c r="C135" i="6"/>
  <c r="C142" i="6"/>
  <c r="C46" i="6"/>
  <c r="C12" i="6"/>
  <c r="C32" i="6"/>
  <c r="C28" i="6"/>
  <c r="C43" i="6"/>
  <c r="C16" i="6"/>
  <c r="C89" i="6"/>
  <c r="C155" i="6"/>
  <c r="C85" i="6"/>
  <c r="C110" i="6"/>
  <c r="C67" i="6"/>
  <c r="C150" i="6"/>
  <c r="C119" i="6"/>
  <c r="C156" i="6"/>
  <c r="C6" i="6"/>
  <c r="C133" i="6"/>
  <c r="C31" i="6"/>
  <c r="C152" i="6"/>
  <c r="C153" i="6"/>
  <c r="C84" i="6"/>
  <c r="C19" i="6"/>
  <c r="C34" i="6"/>
  <c r="C138" i="6"/>
  <c r="C149" i="6"/>
  <c r="C11" i="6"/>
  <c r="C106" i="6"/>
  <c r="C42" i="6"/>
  <c r="C117" i="6"/>
  <c r="C87" i="6"/>
  <c r="C98" i="6"/>
  <c r="C94" i="6"/>
  <c r="C101" i="6"/>
  <c r="C23" i="6"/>
  <c r="C56" i="6"/>
  <c r="C127" i="6"/>
  <c r="C151" i="6"/>
  <c r="C77" i="6"/>
  <c r="C10" i="6"/>
  <c r="C157" i="6"/>
  <c r="C102" i="6"/>
  <c r="C48" i="6"/>
  <c r="C3" i="6"/>
  <c r="C44" i="6"/>
  <c r="C76" i="6"/>
  <c r="C45" i="6"/>
  <c r="C62" i="6"/>
  <c r="C4" i="6"/>
  <c r="C104" i="6"/>
  <c r="C100" i="6"/>
  <c r="C128" i="6"/>
  <c r="C20" i="6"/>
  <c r="C7" i="6"/>
  <c r="C83" i="6"/>
  <c r="C74" i="6"/>
  <c r="C66" i="6"/>
  <c r="C33" i="6"/>
  <c r="C95" i="6"/>
  <c r="C39" i="6"/>
  <c r="C88" i="6"/>
  <c r="C91" i="6"/>
  <c r="C47" i="6"/>
  <c r="C71" i="6"/>
  <c r="C109" i="6"/>
  <c r="C92" i="6"/>
  <c r="C112" i="6"/>
  <c r="C82" i="6"/>
  <c r="C58" i="6"/>
  <c r="C29" i="6"/>
  <c r="C96" i="6"/>
  <c r="C37" i="6"/>
  <c r="C137" i="6"/>
  <c r="C9" i="6"/>
  <c r="C30" i="7"/>
  <c r="C29" i="7"/>
  <c r="C28" i="7"/>
  <c r="C27" i="7"/>
  <c r="C26" i="7"/>
  <c r="C25" i="7"/>
  <c r="C24" i="7"/>
  <c r="C23" i="7"/>
  <c r="C22" i="7"/>
  <c r="C21" i="7"/>
  <c r="C20" i="7"/>
  <c r="C19" i="7"/>
  <c r="C18" i="7"/>
  <c r="C17" i="7"/>
  <c r="C16" i="7"/>
  <c r="C15" i="7"/>
  <c r="C14" i="7"/>
  <c r="C13" i="7"/>
  <c r="C12" i="7"/>
  <c r="C11" i="7"/>
  <c r="C10" i="7"/>
  <c r="C9" i="7"/>
  <c r="C8" i="7"/>
  <c r="C7" i="7"/>
  <c r="C6" i="7"/>
  <c r="C5" i="7"/>
  <c r="C4" i="7"/>
  <c r="C3" i="7"/>
  <c r="C2" i="7"/>
  <c r="F99" i="6" l="1"/>
  <c r="F54" i="6"/>
  <c r="F63" i="6"/>
  <c r="F113" i="6"/>
  <c r="F64" i="6"/>
  <c r="F124" i="6"/>
  <c r="F97" i="6"/>
  <c r="F122" i="6"/>
  <c r="F80" i="6"/>
  <c r="F40" i="6"/>
  <c r="F90" i="6"/>
  <c r="F142" i="6"/>
  <c r="F12" i="6"/>
  <c r="F32" i="6"/>
  <c r="F16" i="6"/>
  <c r="F85" i="6"/>
  <c r="F150" i="6"/>
  <c r="F157" i="6"/>
  <c r="F20" i="6"/>
  <c r="F74" i="6"/>
  <c r="F95" i="6"/>
  <c r="F109" i="6"/>
  <c r="F82" i="6"/>
  <c r="F29" i="6"/>
  <c r="F96" i="6"/>
  <c r="F9" i="6"/>
  <c r="A23" i="1"/>
  <c r="F58" i="6" s="1"/>
  <c r="A22" i="1"/>
  <c r="F77" i="6" s="1"/>
  <c r="A21" i="1"/>
  <c r="F153" i="6" s="1"/>
  <c r="A20" i="1"/>
  <c r="F66" i="6" s="1"/>
  <c r="A15" i="1"/>
  <c r="F46" i="6" s="1"/>
  <c r="A9" i="1"/>
  <c r="F115" i="6" s="1"/>
  <c r="A4" i="1"/>
  <c r="F57" i="6" s="1"/>
  <c r="A19" i="1"/>
  <c r="F94" i="6" s="1"/>
  <c r="A18" i="1"/>
  <c r="F11" i="6" s="1"/>
  <c r="A17" i="1"/>
  <c r="F44" i="6" s="1"/>
  <c r="A16" i="1"/>
  <c r="F89" i="6" s="1"/>
  <c r="A14" i="1"/>
  <c r="F47" i="6" s="1"/>
  <c r="A13" i="1"/>
  <c r="F8" i="6" s="1"/>
  <c r="A12" i="1"/>
  <c r="F147" i="6" s="1"/>
  <c r="A11" i="1"/>
  <c r="F145" i="6" s="1"/>
  <c r="A10" i="1"/>
  <c r="F114" i="6" s="1"/>
  <c r="A8" i="1"/>
  <c r="F72" i="6" s="1"/>
  <c r="A7" i="1"/>
  <c r="F130" i="6" s="1"/>
  <c r="A6" i="1"/>
  <c r="F14" i="6" s="1"/>
  <c r="A5" i="1"/>
  <c r="F52" i="6" s="1"/>
  <c r="A3" i="1"/>
  <c r="F2" i="6" s="1"/>
  <c r="F91" i="6" l="1"/>
  <c r="F104" i="6"/>
  <c r="F3" i="6"/>
  <c r="F151" i="6"/>
  <c r="F98" i="6"/>
  <c r="F149" i="6"/>
  <c r="F152" i="6"/>
  <c r="F132" i="6"/>
  <c r="F105" i="6"/>
  <c r="F13" i="6"/>
  <c r="F70" i="6"/>
  <c r="F30" i="6"/>
  <c r="F24" i="6"/>
  <c r="F134" i="6"/>
  <c r="F81" i="6"/>
  <c r="F59" i="6"/>
  <c r="F140" i="6"/>
  <c r="F21" i="6"/>
  <c r="F22" i="6"/>
  <c r="F137" i="6"/>
  <c r="F112" i="6"/>
  <c r="F88" i="6"/>
  <c r="F83" i="6"/>
  <c r="F4" i="6"/>
  <c r="F48" i="6"/>
  <c r="F127" i="6"/>
  <c r="F87" i="6"/>
  <c r="F138" i="6"/>
  <c r="F31" i="6"/>
  <c r="F67" i="6"/>
  <c r="F43" i="6"/>
  <c r="F135" i="6"/>
  <c r="F118" i="6"/>
  <c r="F15" i="6"/>
  <c r="F146" i="6"/>
  <c r="F121" i="6"/>
  <c r="F27" i="6"/>
  <c r="F55" i="6"/>
  <c r="F107" i="6"/>
  <c r="F93" i="6"/>
  <c r="F111" i="6"/>
  <c r="F68" i="6"/>
  <c r="F38" i="6"/>
  <c r="F148" i="6"/>
  <c r="F37" i="6"/>
  <c r="F92" i="6"/>
  <c r="F39" i="6"/>
  <c r="F7" i="6"/>
  <c r="F62" i="6"/>
  <c r="F102" i="6"/>
  <c r="F56" i="6"/>
  <c r="F117" i="6"/>
  <c r="F34" i="6"/>
  <c r="F133" i="6"/>
  <c r="F110" i="6"/>
  <c r="F28" i="6"/>
  <c r="F78" i="6"/>
  <c r="F116" i="6"/>
  <c r="F50" i="6"/>
  <c r="F139" i="6"/>
  <c r="F17" i="6"/>
  <c r="F35" i="6"/>
  <c r="F136" i="6"/>
  <c r="F36" i="6"/>
  <c r="F108" i="6"/>
  <c r="F51" i="6"/>
  <c r="F86" i="6"/>
  <c r="F73" i="6"/>
  <c r="F154" i="6"/>
  <c r="F45" i="6"/>
  <c r="F23" i="6"/>
  <c r="F42" i="6"/>
  <c r="F19" i="6"/>
  <c r="F6" i="6"/>
  <c r="F49" i="6"/>
  <c r="F141" i="6"/>
  <c r="F126" i="6"/>
  <c r="F69" i="6"/>
  <c r="F75" i="6"/>
  <c r="F125" i="6"/>
  <c r="F120" i="6"/>
  <c r="F103" i="6"/>
  <c r="F71" i="6"/>
  <c r="F33" i="6"/>
  <c r="F128" i="6"/>
  <c r="F76" i="6"/>
  <c r="F10" i="6"/>
  <c r="F101" i="6"/>
  <c r="F106" i="6"/>
  <c r="F84" i="6"/>
  <c r="F156" i="6"/>
  <c r="F155" i="6"/>
  <c r="F41" i="6"/>
  <c r="F131" i="6"/>
  <c r="F61" i="6"/>
  <c r="F65" i="6"/>
  <c r="F123" i="6"/>
  <c r="F143" i="6"/>
  <c r="F18" i="6"/>
  <c r="F60" i="6"/>
  <c r="F129" i="6"/>
  <c r="F144" i="6"/>
  <c r="F25" i="6"/>
  <c r="F53" i="6"/>
  <c r="F79" i="6"/>
  <c r="F100" i="6"/>
  <c r="F119" i="6"/>
  <c r="F26" i="6"/>
  <c r="F5"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9C4746-2DE7-4FB6-8A6A-E6C4F0698F4E}" keepAlive="1" name="Query - PreviousPerformance" description="Connection to the 'PreviousPerformance' query in the workbook." type="5" refreshedVersion="8" background="1" saveData="1">
    <dbPr connection="Provider=Microsoft.Mashup.OleDb.1;Data Source=$Workbook$;Location=PreviousPerformance;Extended Properties=&quot;&quot;" command="SELECT * FROM [PreviousPerformance]"/>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1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65"/>
        </ext>
      </extLst>
    </bk>
    <bk>
      <extLst>
        <ext uri="{3e2802c4-a4d2-4d8b-9148-e3be6c30e623}">
          <xlrd:rvb i="66"/>
        </ext>
      </extLst>
    </bk>
    <bk>
      <extLst>
        <ext uri="{3e2802c4-a4d2-4d8b-9148-e3be6c30e623}">
          <xlrd:rvb i="139"/>
        </ext>
      </extLst>
    </bk>
    <bk>
      <extLst>
        <ext uri="{3e2802c4-a4d2-4d8b-9148-e3be6c30e623}">
          <xlrd:rvb i="140"/>
        </ext>
      </extLst>
    </bk>
    <bk>
      <extLst>
        <ext uri="{3e2802c4-a4d2-4d8b-9148-e3be6c30e623}">
          <xlrd:rvb i="214"/>
        </ext>
      </extLst>
    </bk>
    <bk>
      <extLst>
        <ext uri="{3e2802c4-a4d2-4d8b-9148-e3be6c30e623}">
          <xlrd:rvb i="215"/>
        </ext>
      </extLst>
    </bk>
    <bk>
      <extLst>
        <ext uri="{3e2802c4-a4d2-4d8b-9148-e3be6c30e623}">
          <xlrd:rvb i="444"/>
        </ext>
      </extLst>
    </bk>
    <bk>
      <extLst>
        <ext uri="{3e2802c4-a4d2-4d8b-9148-e3be6c30e623}">
          <xlrd:rvb i="445"/>
        </ext>
      </extLst>
    </bk>
    <bk>
      <extLst>
        <ext uri="{3e2802c4-a4d2-4d8b-9148-e3be6c30e623}">
          <xlrd:rvb i="456"/>
        </ext>
      </extLst>
    </bk>
    <bk>
      <extLst>
        <ext uri="{3e2802c4-a4d2-4d8b-9148-e3be6c30e623}">
          <xlrd:rvb i="457"/>
        </ext>
      </extLst>
    </bk>
    <bk>
      <extLst>
        <ext uri="{3e2802c4-a4d2-4d8b-9148-e3be6c30e623}">
          <xlrd:rvb i="565"/>
        </ext>
      </extLst>
    </bk>
    <bk>
      <extLst>
        <ext uri="{3e2802c4-a4d2-4d8b-9148-e3be6c30e623}">
          <xlrd:rvb i="233"/>
        </ext>
      </extLst>
    </bk>
    <bk>
      <extLst>
        <ext uri="{3e2802c4-a4d2-4d8b-9148-e3be6c30e623}">
          <xlrd:rvb i="566"/>
        </ext>
      </extLst>
    </bk>
    <bk>
      <extLst>
        <ext uri="{3e2802c4-a4d2-4d8b-9148-e3be6c30e623}">
          <xlrd:rvb i="567"/>
        </ext>
      </extLst>
    </bk>
    <bk>
      <extLst>
        <ext uri="{3e2802c4-a4d2-4d8b-9148-e3be6c30e623}">
          <xlrd:rvb i="714"/>
        </ext>
      </extLst>
    </bk>
    <bk>
      <extLst>
        <ext uri="{3e2802c4-a4d2-4d8b-9148-e3be6c30e623}">
          <xlrd:rvb i="715"/>
        </ext>
      </extLst>
    </bk>
    <bk>
      <extLst>
        <ext uri="{3e2802c4-a4d2-4d8b-9148-e3be6c30e623}">
          <xlrd:rvb i="723"/>
        </ext>
      </extLst>
    </bk>
    <bk>
      <extLst>
        <ext uri="{3e2802c4-a4d2-4d8b-9148-e3be6c30e623}">
          <xlrd:rvb i="724"/>
        </ext>
      </extLst>
    </bk>
    <bk>
      <extLst>
        <ext uri="{3e2802c4-a4d2-4d8b-9148-e3be6c30e623}">
          <xlrd:rvb i="793"/>
        </ext>
      </extLst>
    </bk>
    <bk>
      <extLst>
        <ext uri="{3e2802c4-a4d2-4d8b-9148-e3be6c30e623}">
          <xlrd:rvb i="794"/>
        </ext>
      </extLst>
    </bk>
    <bk>
      <extLst>
        <ext uri="{3e2802c4-a4d2-4d8b-9148-e3be6c30e623}">
          <xlrd:rvb i="805"/>
        </ext>
      </extLst>
    </bk>
    <bk>
      <extLst>
        <ext uri="{3e2802c4-a4d2-4d8b-9148-e3be6c30e623}">
          <xlrd:rvb i="620"/>
        </ext>
      </extLst>
    </bk>
    <bk>
      <extLst>
        <ext uri="{3e2802c4-a4d2-4d8b-9148-e3be6c30e623}">
          <xlrd:rvb i="806"/>
        </ext>
      </extLst>
    </bk>
    <bk>
      <extLst>
        <ext uri="{3e2802c4-a4d2-4d8b-9148-e3be6c30e623}">
          <xlrd:rvb i="807"/>
        </ext>
      </extLst>
    </bk>
    <bk>
      <extLst>
        <ext uri="{3e2802c4-a4d2-4d8b-9148-e3be6c30e623}">
          <xlrd:rvb i="980"/>
        </ext>
      </extLst>
    </bk>
    <bk>
      <extLst>
        <ext uri="{3e2802c4-a4d2-4d8b-9148-e3be6c30e623}">
          <xlrd:rvb i="981"/>
        </ext>
      </extLst>
    </bk>
    <bk>
      <extLst>
        <ext uri="{3e2802c4-a4d2-4d8b-9148-e3be6c30e623}">
          <xlrd:rvb i="992"/>
        </ext>
      </extLst>
    </bk>
    <bk>
      <extLst>
        <ext uri="{3e2802c4-a4d2-4d8b-9148-e3be6c30e623}">
          <xlrd:rvb i="169"/>
        </ext>
      </extLst>
    </bk>
    <bk>
      <extLst>
        <ext uri="{3e2802c4-a4d2-4d8b-9148-e3be6c30e623}">
          <xlrd:rvb i="993"/>
        </ext>
      </extLst>
    </bk>
    <bk>
      <extLst>
        <ext uri="{3e2802c4-a4d2-4d8b-9148-e3be6c30e623}">
          <xlrd:rvb i="474"/>
        </ext>
      </extLst>
    </bk>
    <bk>
      <extLst>
        <ext uri="{3e2802c4-a4d2-4d8b-9148-e3be6c30e623}">
          <xlrd:rvb i="994"/>
        </ext>
      </extLst>
    </bk>
    <bk>
      <extLst>
        <ext uri="{3e2802c4-a4d2-4d8b-9148-e3be6c30e623}">
          <xlrd:rvb i="995"/>
        </ext>
      </extLst>
    </bk>
    <bk>
      <extLst>
        <ext uri="{3e2802c4-a4d2-4d8b-9148-e3be6c30e623}">
          <xlrd:rvb i="1006"/>
        </ext>
      </extLst>
    </bk>
    <bk>
      <extLst>
        <ext uri="{3e2802c4-a4d2-4d8b-9148-e3be6c30e623}">
          <xlrd:rvb i="1007"/>
        </ext>
      </extLst>
    </bk>
    <bk>
      <extLst>
        <ext uri="{3e2802c4-a4d2-4d8b-9148-e3be6c30e623}">
          <xlrd:rvb i="1008"/>
        </ext>
      </extLst>
    </bk>
    <bk>
      <extLst>
        <ext uri="{3e2802c4-a4d2-4d8b-9148-e3be6c30e623}">
          <xlrd:rvb i="1009"/>
        </ext>
      </extLst>
    </bk>
    <bk>
      <extLst>
        <ext uri="{3e2802c4-a4d2-4d8b-9148-e3be6c30e623}">
          <xlrd:rvb i="1010"/>
        </ext>
      </extLst>
    </bk>
    <bk>
      <extLst>
        <ext uri="{3e2802c4-a4d2-4d8b-9148-e3be6c30e623}">
          <xlrd:rvb i="1011"/>
        </ext>
      </extLst>
    </bk>
    <bk>
      <extLst>
        <ext uri="{3e2802c4-a4d2-4d8b-9148-e3be6c30e623}">
          <xlrd:rvb i="1012"/>
        </ext>
      </extLst>
    </bk>
    <bk>
      <extLst>
        <ext uri="{3e2802c4-a4d2-4d8b-9148-e3be6c30e623}">
          <xlrd:rvb i="1013"/>
        </ext>
      </extLst>
    </bk>
    <bk>
      <extLst>
        <ext uri="{3e2802c4-a4d2-4d8b-9148-e3be6c30e623}">
          <xlrd:rvb i="1014"/>
        </ext>
      </extLst>
    </bk>
    <bk>
      <extLst>
        <ext uri="{3e2802c4-a4d2-4d8b-9148-e3be6c30e623}">
          <xlrd:rvb i="1015"/>
        </ext>
      </extLst>
    </bk>
    <bk>
      <extLst>
        <ext uri="{3e2802c4-a4d2-4d8b-9148-e3be6c30e623}">
          <xlrd:rvb i="1016"/>
        </ext>
      </extLst>
    </bk>
    <bk>
      <extLst>
        <ext uri="{3e2802c4-a4d2-4d8b-9148-e3be6c30e623}">
          <xlrd:rvb i="1017"/>
        </ext>
      </extLst>
    </bk>
    <bk>
      <extLst>
        <ext uri="{3e2802c4-a4d2-4d8b-9148-e3be6c30e623}">
          <xlrd:rvb i="1018"/>
        </ext>
      </extLst>
    </bk>
    <bk>
      <extLst>
        <ext uri="{3e2802c4-a4d2-4d8b-9148-e3be6c30e623}">
          <xlrd:rvb i="1019"/>
        </ext>
      </extLst>
    </bk>
    <bk>
      <extLst>
        <ext uri="{3e2802c4-a4d2-4d8b-9148-e3be6c30e623}">
          <xlrd:rvb i="1020"/>
        </ext>
      </extLst>
    </bk>
    <bk>
      <extLst>
        <ext uri="{3e2802c4-a4d2-4d8b-9148-e3be6c30e623}">
          <xlrd:rvb i="1021"/>
        </ext>
      </extLst>
    </bk>
    <bk>
      <extLst>
        <ext uri="{3e2802c4-a4d2-4d8b-9148-e3be6c30e623}">
          <xlrd:rvb i="1022"/>
        </ext>
      </extLst>
    </bk>
    <bk>
      <extLst>
        <ext uri="{3e2802c4-a4d2-4d8b-9148-e3be6c30e623}">
          <xlrd:rvb i="1023"/>
        </ext>
      </extLst>
    </bk>
    <bk>
      <extLst>
        <ext uri="{3e2802c4-a4d2-4d8b-9148-e3be6c30e623}">
          <xlrd:rvb i="1024"/>
        </ext>
      </extLst>
    </bk>
    <bk>
      <extLst>
        <ext uri="{3e2802c4-a4d2-4d8b-9148-e3be6c30e623}">
          <xlrd:rvb i="1025"/>
        </ext>
      </extLst>
    </bk>
    <bk>
      <extLst>
        <ext uri="{3e2802c4-a4d2-4d8b-9148-e3be6c30e623}">
          <xlrd:rvb i="1026"/>
        </ext>
      </extLst>
    </bk>
    <bk>
      <extLst>
        <ext uri="{3e2802c4-a4d2-4d8b-9148-e3be6c30e623}">
          <xlrd:rvb i="1027"/>
        </ext>
      </extLst>
    </bk>
    <bk>
      <extLst>
        <ext uri="{3e2802c4-a4d2-4d8b-9148-e3be6c30e623}">
          <xlrd:rvb i="1028"/>
        </ext>
      </extLst>
    </bk>
    <bk>
      <extLst>
        <ext uri="{3e2802c4-a4d2-4d8b-9148-e3be6c30e623}">
          <xlrd:rvb i="143"/>
        </ext>
      </extLst>
    </bk>
    <bk>
      <extLst>
        <ext uri="{3e2802c4-a4d2-4d8b-9148-e3be6c30e623}">
          <xlrd:rvb i="1029"/>
        </ext>
      </extLst>
    </bk>
    <bk>
      <extLst>
        <ext uri="{3e2802c4-a4d2-4d8b-9148-e3be6c30e623}">
          <xlrd:rvb i="1030"/>
        </ext>
      </extLst>
    </bk>
    <bk>
      <extLst>
        <ext uri="{3e2802c4-a4d2-4d8b-9148-e3be6c30e623}">
          <xlrd:rvb i="1082"/>
        </ext>
      </extLst>
    </bk>
    <bk>
      <extLst>
        <ext uri="{3e2802c4-a4d2-4d8b-9148-e3be6c30e623}">
          <xlrd:rvb i="1083"/>
        </ext>
      </extLst>
    </bk>
    <bk>
      <extLst>
        <ext uri="{3e2802c4-a4d2-4d8b-9148-e3be6c30e623}">
          <xlrd:rvb i="1124"/>
        </ext>
      </extLst>
    </bk>
    <bk>
      <extLst>
        <ext uri="{3e2802c4-a4d2-4d8b-9148-e3be6c30e623}">
          <xlrd:rvb i="727"/>
        </ext>
      </extLst>
    </bk>
    <bk>
      <extLst>
        <ext uri="{3e2802c4-a4d2-4d8b-9148-e3be6c30e623}">
          <xlrd:rvb i="1125"/>
        </ext>
      </extLst>
    </bk>
    <bk>
      <extLst>
        <ext uri="{3e2802c4-a4d2-4d8b-9148-e3be6c30e623}">
          <xlrd:rvb i="1126"/>
        </ext>
      </extLst>
    </bk>
    <bk>
      <extLst>
        <ext uri="{3e2802c4-a4d2-4d8b-9148-e3be6c30e623}">
          <xlrd:rvb i="1203"/>
        </ext>
      </extLst>
    </bk>
    <bk>
      <extLst>
        <ext uri="{3e2802c4-a4d2-4d8b-9148-e3be6c30e623}">
          <xlrd:rvb i="1204"/>
        </ext>
      </extLst>
    </bk>
    <bk>
      <extLst>
        <ext uri="{3e2802c4-a4d2-4d8b-9148-e3be6c30e623}">
          <xlrd:rvb i="1254"/>
        </ext>
      </extLst>
    </bk>
    <bk>
      <extLst>
        <ext uri="{3e2802c4-a4d2-4d8b-9148-e3be6c30e623}">
          <xlrd:rvb i="1255"/>
        </ext>
      </extLst>
    </bk>
    <bk>
      <extLst>
        <ext uri="{3e2802c4-a4d2-4d8b-9148-e3be6c30e623}">
          <xlrd:rvb i="1306"/>
        </ext>
      </extLst>
    </bk>
    <bk>
      <extLst>
        <ext uri="{3e2802c4-a4d2-4d8b-9148-e3be6c30e623}">
          <xlrd:rvb i="1307"/>
        </ext>
      </extLst>
    </bk>
    <bk>
      <extLst>
        <ext uri="{3e2802c4-a4d2-4d8b-9148-e3be6c30e623}">
          <xlrd:rvb i="1373"/>
        </ext>
      </extLst>
    </bk>
    <bk>
      <extLst>
        <ext uri="{3e2802c4-a4d2-4d8b-9148-e3be6c30e623}">
          <xlrd:rvb i="1374"/>
        </ext>
      </extLst>
    </bk>
    <bk>
      <extLst>
        <ext uri="{3e2802c4-a4d2-4d8b-9148-e3be6c30e623}">
          <xlrd:rvb i="1414"/>
        </ext>
      </extLst>
    </bk>
    <bk>
      <extLst>
        <ext uri="{3e2802c4-a4d2-4d8b-9148-e3be6c30e623}">
          <xlrd:rvb i="810"/>
        </ext>
      </extLst>
    </bk>
    <bk>
      <extLst>
        <ext uri="{3e2802c4-a4d2-4d8b-9148-e3be6c30e623}">
          <xlrd:rvb i="1415"/>
        </ext>
      </extLst>
    </bk>
    <bk>
      <extLst>
        <ext uri="{3e2802c4-a4d2-4d8b-9148-e3be6c30e623}">
          <xlrd:rvb i="219"/>
        </ext>
      </extLst>
    </bk>
    <bk>
      <extLst>
        <ext uri="{3e2802c4-a4d2-4d8b-9148-e3be6c30e623}">
          <xlrd:rvb i="1416"/>
        </ext>
      </extLst>
    </bk>
    <bk>
      <extLst>
        <ext uri="{3e2802c4-a4d2-4d8b-9148-e3be6c30e623}">
          <xlrd:rvb i="68"/>
        </ext>
      </extLst>
    </bk>
    <bk>
      <extLst>
        <ext uri="{3e2802c4-a4d2-4d8b-9148-e3be6c30e623}">
          <xlrd:rvb i="1417"/>
        </ext>
      </extLst>
    </bk>
    <bk>
      <extLst>
        <ext uri="{3e2802c4-a4d2-4d8b-9148-e3be6c30e623}">
          <xlrd:rvb i="1418"/>
        </ext>
      </extLst>
    </bk>
    <bk>
      <extLst>
        <ext uri="{3e2802c4-a4d2-4d8b-9148-e3be6c30e623}">
          <xlrd:rvb i="1476"/>
        </ext>
      </extLst>
    </bk>
    <bk>
      <extLst>
        <ext uri="{3e2802c4-a4d2-4d8b-9148-e3be6c30e623}">
          <xlrd:rvb i="1477"/>
        </ext>
      </extLst>
    </bk>
    <bk>
      <extLst>
        <ext uri="{3e2802c4-a4d2-4d8b-9148-e3be6c30e623}">
          <xlrd:rvb i="1564"/>
        </ext>
      </extLst>
    </bk>
    <bk>
      <extLst>
        <ext uri="{3e2802c4-a4d2-4d8b-9148-e3be6c30e623}">
          <xlrd:rvb i="1565"/>
        </ext>
      </extLst>
    </bk>
    <bk>
      <extLst>
        <ext uri="{3e2802c4-a4d2-4d8b-9148-e3be6c30e623}">
          <xlrd:rvb i="1620"/>
        </ext>
      </extLst>
    </bk>
    <bk>
      <extLst>
        <ext uri="{3e2802c4-a4d2-4d8b-9148-e3be6c30e623}">
          <xlrd:rvb i="1621"/>
        </ext>
      </extLst>
    </bk>
    <bk>
      <extLst>
        <ext uri="{3e2802c4-a4d2-4d8b-9148-e3be6c30e623}">
          <xlrd:rvb i="1778"/>
        </ext>
      </extLst>
    </bk>
    <bk>
      <extLst>
        <ext uri="{3e2802c4-a4d2-4d8b-9148-e3be6c30e623}">
          <xlrd:rvb i="1779"/>
        </ext>
      </extLst>
    </bk>
    <bk>
      <extLst>
        <ext uri="{3e2802c4-a4d2-4d8b-9148-e3be6c30e623}">
          <xlrd:rvb i="1820"/>
        </ext>
      </extLst>
    </bk>
    <bk>
      <extLst>
        <ext uri="{3e2802c4-a4d2-4d8b-9148-e3be6c30e623}">
          <xlrd:rvb i="1821"/>
        </ext>
      </extLst>
    </bk>
    <bk>
      <extLst>
        <ext uri="{3e2802c4-a4d2-4d8b-9148-e3be6c30e623}">
          <xlrd:rvb i="1883"/>
        </ext>
      </extLst>
    </bk>
    <bk>
      <extLst>
        <ext uri="{3e2802c4-a4d2-4d8b-9148-e3be6c30e623}">
          <xlrd:rvb i="7"/>
        </ext>
      </extLst>
    </bk>
    <bk>
      <extLst>
        <ext uri="{3e2802c4-a4d2-4d8b-9148-e3be6c30e623}">
          <xlrd:rvb i="1884"/>
        </ext>
      </extLst>
    </bk>
    <bk>
      <extLst>
        <ext uri="{3e2802c4-a4d2-4d8b-9148-e3be6c30e623}">
          <xlrd:rvb i="1885"/>
        </ext>
      </extLst>
    </bk>
    <bk>
      <extLst>
        <ext uri="{3e2802c4-a4d2-4d8b-9148-e3be6c30e623}">
          <xlrd:rvb i="1943"/>
        </ext>
      </extLst>
    </bk>
    <bk>
      <extLst>
        <ext uri="{3e2802c4-a4d2-4d8b-9148-e3be6c30e623}">
          <xlrd:rvb i="1944"/>
        </ext>
      </extLst>
    </bk>
    <bk>
      <extLst>
        <ext uri="{3e2802c4-a4d2-4d8b-9148-e3be6c30e623}">
          <xlrd:rvb i="2005"/>
        </ext>
      </extLst>
    </bk>
    <bk>
      <extLst>
        <ext uri="{3e2802c4-a4d2-4d8b-9148-e3be6c30e623}">
          <xlrd:rvb i="2006"/>
        </ext>
      </extLst>
    </bk>
    <bk>
      <extLst>
        <ext uri="{3e2802c4-a4d2-4d8b-9148-e3be6c30e623}">
          <xlrd:rvb i="2061"/>
        </ext>
      </extLst>
    </bk>
    <bk>
      <extLst>
        <ext uri="{3e2802c4-a4d2-4d8b-9148-e3be6c30e623}">
          <xlrd:rvb i="2062"/>
        </ext>
      </extLst>
    </bk>
    <bk>
      <extLst>
        <ext uri="{3e2802c4-a4d2-4d8b-9148-e3be6c30e623}">
          <xlrd:rvb i="2229"/>
        </ext>
      </extLst>
    </bk>
    <bk>
      <extLst>
        <ext uri="{3e2802c4-a4d2-4d8b-9148-e3be6c30e623}">
          <xlrd:rvb i="2230"/>
        </ext>
      </extLst>
    </bk>
    <bk>
      <extLst>
        <ext uri="{3e2802c4-a4d2-4d8b-9148-e3be6c30e623}">
          <xlrd:rvb i="2317"/>
        </ext>
      </extLst>
    </bk>
    <bk>
      <extLst>
        <ext uri="{3e2802c4-a4d2-4d8b-9148-e3be6c30e623}">
          <xlrd:rvb i="2318"/>
        </ext>
      </extLst>
    </bk>
    <bk>
      <extLst>
        <ext uri="{3e2802c4-a4d2-4d8b-9148-e3be6c30e623}">
          <xlrd:rvb i="2364"/>
        </ext>
      </extLst>
    </bk>
    <bk>
      <extLst>
        <ext uri="{3e2802c4-a4d2-4d8b-9148-e3be6c30e623}">
          <xlrd:rvb i="2365"/>
        </ext>
      </extLst>
    </bk>
    <bk>
      <extLst>
        <ext uri="{3e2802c4-a4d2-4d8b-9148-e3be6c30e623}">
          <xlrd:rvb i="2417"/>
        </ext>
      </extLst>
    </bk>
    <bk>
      <extLst>
        <ext uri="{3e2802c4-a4d2-4d8b-9148-e3be6c30e623}">
          <xlrd:rvb i="571"/>
        </ext>
      </extLst>
    </bk>
    <bk>
      <extLst>
        <ext uri="{3e2802c4-a4d2-4d8b-9148-e3be6c30e623}">
          <xlrd:rvb i="2418"/>
        </ext>
      </extLst>
    </bk>
    <bk>
      <extLst>
        <ext uri="{3e2802c4-a4d2-4d8b-9148-e3be6c30e623}">
          <xlrd:rvb i="2419"/>
        </ext>
      </extLst>
    </bk>
    <bk>
      <extLst>
        <ext uri="{3e2802c4-a4d2-4d8b-9148-e3be6c30e623}">
          <xlrd:rvb i="2420"/>
        </ext>
      </extLst>
    </bk>
    <bk>
      <extLst>
        <ext uri="{3e2802c4-a4d2-4d8b-9148-e3be6c30e623}">
          <xlrd:rvb i="2421"/>
        </ext>
      </extLst>
    </bk>
    <bk>
      <extLst>
        <ext uri="{3e2802c4-a4d2-4d8b-9148-e3be6c30e623}">
          <xlrd:rvb i="2422"/>
        </ext>
      </extLst>
    </bk>
    <bk>
      <extLst>
        <ext uri="{3e2802c4-a4d2-4d8b-9148-e3be6c30e623}">
          <xlrd:rvb i="2423"/>
        </ext>
      </extLst>
    </bk>
    <bk>
      <extLst>
        <ext uri="{3e2802c4-a4d2-4d8b-9148-e3be6c30e623}">
          <xlrd:rvb i="2424"/>
        </ext>
      </extLst>
    </bk>
    <bk>
      <extLst>
        <ext uri="{3e2802c4-a4d2-4d8b-9148-e3be6c30e623}">
          <xlrd:rvb i="2425"/>
        </ext>
      </extLst>
    </bk>
    <bk>
      <extLst>
        <ext uri="{3e2802c4-a4d2-4d8b-9148-e3be6c30e623}">
          <xlrd:rvb i="2426"/>
        </ext>
      </extLst>
    </bk>
    <bk>
      <extLst>
        <ext uri="{3e2802c4-a4d2-4d8b-9148-e3be6c30e623}">
          <xlrd:rvb i="2427"/>
        </ext>
      </extLst>
    </bk>
    <bk>
      <extLst>
        <ext uri="{3e2802c4-a4d2-4d8b-9148-e3be6c30e623}">
          <xlrd:rvb i="2428"/>
        </ext>
      </extLst>
    </bk>
    <bk>
      <extLst>
        <ext uri="{3e2802c4-a4d2-4d8b-9148-e3be6c30e623}">
          <xlrd:rvb i="2429"/>
        </ext>
      </extLst>
    </bk>
    <bk>
      <extLst>
        <ext uri="{3e2802c4-a4d2-4d8b-9148-e3be6c30e623}">
          <xlrd:rvb i="2430"/>
        </ext>
      </extLst>
    </bk>
    <bk>
      <extLst>
        <ext uri="{3e2802c4-a4d2-4d8b-9148-e3be6c30e623}">
          <xlrd:rvb i="2431"/>
        </ext>
      </extLst>
    </bk>
    <bk>
      <extLst>
        <ext uri="{3e2802c4-a4d2-4d8b-9148-e3be6c30e623}">
          <xlrd:rvb i="2432"/>
        </ext>
      </extLst>
    </bk>
    <bk>
      <extLst>
        <ext uri="{3e2802c4-a4d2-4d8b-9148-e3be6c30e623}">
          <xlrd:rvb i="2433"/>
        </ext>
      </extLst>
    </bk>
    <bk>
      <extLst>
        <ext uri="{3e2802c4-a4d2-4d8b-9148-e3be6c30e623}">
          <xlrd:rvb i="2434"/>
        </ext>
      </extLst>
    </bk>
    <bk>
      <extLst>
        <ext uri="{3e2802c4-a4d2-4d8b-9148-e3be6c30e623}">
          <xlrd:rvb i="2435"/>
        </ext>
      </extLst>
    </bk>
    <bk>
      <extLst>
        <ext uri="{3e2802c4-a4d2-4d8b-9148-e3be6c30e623}">
          <xlrd:rvb i="2436"/>
        </ext>
      </extLst>
    </bk>
    <bk>
      <extLst>
        <ext uri="{3e2802c4-a4d2-4d8b-9148-e3be6c30e623}">
          <xlrd:rvb i="2437"/>
        </ext>
      </extLst>
    </bk>
    <bk>
      <extLst>
        <ext uri="{3e2802c4-a4d2-4d8b-9148-e3be6c30e623}">
          <xlrd:rvb i="2438"/>
        </ext>
      </extLst>
    </bk>
    <bk>
      <extLst>
        <ext uri="{3e2802c4-a4d2-4d8b-9148-e3be6c30e623}">
          <xlrd:rvb i="2439"/>
        </ext>
      </extLst>
    </bk>
    <bk>
      <extLst>
        <ext uri="{3e2802c4-a4d2-4d8b-9148-e3be6c30e623}">
          <xlrd:rvb i="2440"/>
        </ext>
      </extLst>
    </bk>
    <bk>
      <extLst>
        <ext uri="{3e2802c4-a4d2-4d8b-9148-e3be6c30e623}">
          <xlrd:rvb i="2441"/>
        </ext>
      </extLst>
    </bk>
    <bk>
      <extLst>
        <ext uri="{3e2802c4-a4d2-4d8b-9148-e3be6c30e623}">
          <xlrd:rvb i="2442"/>
        </ext>
      </extLst>
    </bk>
    <bk>
      <extLst>
        <ext uri="{3e2802c4-a4d2-4d8b-9148-e3be6c30e623}">
          <xlrd:rvb i="2443"/>
        </ext>
      </extLst>
    </bk>
    <bk>
      <extLst>
        <ext uri="{3e2802c4-a4d2-4d8b-9148-e3be6c30e623}">
          <xlrd:rvb i="2444"/>
        </ext>
      </extLst>
    </bk>
    <bk>
      <extLst>
        <ext uri="{3e2802c4-a4d2-4d8b-9148-e3be6c30e623}">
          <xlrd:rvb i="2445"/>
        </ext>
      </extLst>
    </bk>
    <bk>
      <extLst>
        <ext uri="{3e2802c4-a4d2-4d8b-9148-e3be6c30e623}">
          <xlrd:rvb i="2446"/>
        </ext>
      </extLst>
    </bk>
    <bk>
      <extLst>
        <ext uri="{3e2802c4-a4d2-4d8b-9148-e3be6c30e623}">
          <xlrd:rvb i="2447"/>
        </ext>
      </extLst>
    </bk>
    <bk>
      <extLst>
        <ext uri="{3e2802c4-a4d2-4d8b-9148-e3be6c30e623}">
          <xlrd:rvb i="2448"/>
        </ext>
      </extLst>
    </bk>
    <bk>
      <extLst>
        <ext uri="{3e2802c4-a4d2-4d8b-9148-e3be6c30e623}">
          <xlrd:rvb i="2449"/>
        </ext>
      </extLst>
    </bk>
    <bk>
      <extLst>
        <ext uri="{3e2802c4-a4d2-4d8b-9148-e3be6c30e623}">
          <xlrd:rvb i="2450"/>
        </ext>
      </extLst>
    </bk>
    <bk>
      <extLst>
        <ext uri="{3e2802c4-a4d2-4d8b-9148-e3be6c30e623}">
          <xlrd:rvb i="2451"/>
        </ext>
      </extLst>
    </bk>
    <bk>
      <extLst>
        <ext uri="{3e2802c4-a4d2-4d8b-9148-e3be6c30e623}">
          <xlrd:rvb i="2452"/>
        </ext>
      </extLst>
    </bk>
    <bk>
      <extLst>
        <ext uri="{3e2802c4-a4d2-4d8b-9148-e3be6c30e623}">
          <xlrd:rvb i="2453"/>
        </ext>
      </extLst>
    </bk>
    <bk>
      <extLst>
        <ext uri="{3e2802c4-a4d2-4d8b-9148-e3be6c30e623}">
          <xlrd:rvb i="2454"/>
        </ext>
      </extLst>
    </bk>
    <bk>
      <extLst>
        <ext uri="{3e2802c4-a4d2-4d8b-9148-e3be6c30e623}">
          <xlrd:rvb i="2455"/>
        </ext>
      </extLst>
    </bk>
    <bk>
      <extLst>
        <ext uri="{3e2802c4-a4d2-4d8b-9148-e3be6c30e623}">
          <xlrd:rvb i="2456"/>
        </ext>
      </extLst>
    </bk>
    <bk>
      <extLst>
        <ext uri="{3e2802c4-a4d2-4d8b-9148-e3be6c30e623}">
          <xlrd:rvb i="2457"/>
        </ext>
      </extLst>
    </bk>
    <bk>
      <extLst>
        <ext uri="{3e2802c4-a4d2-4d8b-9148-e3be6c30e623}">
          <xlrd:rvb i="2458"/>
        </ext>
      </extLst>
    </bk>
    <bk>
      <extLst>
        <ext uri="{3e2802c4-a4d2-4d8b-9148-e3be6c30e623}">
          <xlrd:rvb i="2459"/>
        </ext>
      </extLst>
    </bk>
    <bk>
      <extLst>
        <ext uri="{3e2802c4-a4d2-4d8b-9148-e3be6c30e623}">
          <xlrd:rvb i="2460"/>
        </ext>
      </extLst>
    </bk>
    <bk>
      <extLst>
        <ext uri="{3e2802c4-a4d2-4d8b-9148-e3be6c30e623}">
          <xlrd:rvb i="2461"/>
        </ext>
      </extLst>
    </bk>
    <bk>
      <extLst>
        <ext uri="{3e2802c4-a4d2-4d8b-9148-e3be6c30e623}">
          <xlrd:rvb i="2462"/>
        </ext>
      </extLst>
    </bk>
    <bk>
      <extLst>
        <ext uri="{3e2802c4-a4d2-4d8b-9148-e3be6c30e623}">
          <xlrd:rvb i="2463"/>
        </ext>
      </extLst>
    </bk>
    <bk>
      <extLst>
        <ext uri="{3e2802c4-a4d2-4d8b-9148-e3be6c30e623}">
          <xlrd:rvb i="2464"/>
        </ext>
      </extLst>
    </bk>
    <bk>
      <extLst>
        <ext uri="{3e2802c4-a4d2-4d8b-9148-e3be6c30e623}">
          <xlrd:rvb i="2465"/>
        </ext>
      </extLst>
    </bk>
    <bk>
      <extLst>
        <ext uri="{3e2802c4-a4d2-4d8b-9148-e3be6c30e623}">
          <xlrd:rvb i="2466"/>
        </ext>
      </extLst>
    </bk>
    <bk>
      <extLst>
        <ext uri="{3e2802c4-a4d2-4d8b-9148-e3be6c30e623}">
          <xlrd:rvb i="2467"/>
        </ext>
      </extLst>
    </bk>
    <bk>
      <extLst>
        <ext uri="{3e2802c4-a4d2-4d8b-9148-e3be6c30e623}">
          <xlrd:rvb i="2468"/>
        </ext>
      </extLst>
    </bk>
    <bk>
      <extLst>
        <ext uri="{3e2802c4-a4d2-4d8b-9148-e3be6c30e623}">
          <xlrd:rvb i="697"/>
        </ext>
      </extLst>
    </bk>
    <bk>
      <extLst>
        <ext uri="{3e2802c4-a4d2-4d8b-9148-e3be6c30e623}">
          <xlrd:rvb i="683"/>
        </ext>
      </extLst>
    </bk>
    <bk>
      <extLst>
        <ext uri="{3e2802c4-a4d2-4d8b-9148-e3be6c30e623}">
          <xlrd:rvb i="2469"/>
        </ext>
      </extLst>
    </bk>
    <bk>
      <extLst>
        <ext uri="{3e2802c4-a4d2-4d8b-9148-e3be6c30e623}">
          <xlrd:rvb i="426"/>
        </ext>
      </extLst>
    </bk>
    <bk>
      <extLst>
        <ext uri="{3e2802c4-a4d2-4d8b-9148-e3be6c30e623}">
          <xlrd:rvb i="419"/>
        </ext>
      </extLst>
    </bk>
    <bk>
      <extLst>
        <ext uri="{3e2802c4-a4d2-4d8b-9148-e3be6c30e623}">
          <xlrd:rvb i="2470"/>
        </ext>
      </extLst>
    </bk>
    <bk>
      <extLst>
        <ext uri="{3e2802c4-a4d2-4d8b-9148-e3be6c30e623}">
          <xlrd:rvb i="211"/>
        </ext>
      </extLst>
    </bk>
    <bk>
      <extLst>
        <ext uri="{3e2802c4-a4d2-4d8b-9148-e3be6c30e623}">
          <xlrd:rvb i="206"/>
        </ext>
      </extLst>
    </bk>
    <bk>
      <extLst>
        <ext uri="{3e2802c4-a4d2-4d8b-9148-e3be6c30e623}">
          <xlrd:rvb i="2471"/>
        </ext>
      </extLst>
    </bk>
    <bk>
      <extLst>
        <ext uri="{3e2802c4-a4d2-4d8b-9148-e3be6c30e623}">
          <xlrd:rvb i="578"/>
        </ext>
      </extLst>
    </bk>
    <bk>
      <extLst>
        <ext uri="{3e2802c4-a4d2-4d8b-9148-e3be6c30e623}">
          <xlrd:rvb i="570"/>
        </ext>
      </extLst>
    </bk>
    <bk>
      <extLst>
        <ext uri="{3e2802c4-a4d2-4d8b-9148-e3be6c30e623}">
          <xlrd:rvb i="2472"/>
        </ext>
      </extLst>
    </bk>
    <bk>
      <extLst>
        <ext uri="{3e2802c4-a4d2-4d8b-9148-e3be6c30e623}">
          <xlrd:rvb i="817"/>
        </ext>
      </extLst>
    </bk>
    <bk>
      <extLst>
        <ext uri="{3e2802c4-a4d2-4d8b-9148-e3be6c30e623}">
          <xlrd:rvb i="809"/>
        </ext>
      </extLst>
    </bk>
    <bk>
      <extLst>
        <ext uri="{3e2802c4-a4d2-4d8b-9148-e3be6c30e623}">
          <xlrd:rvb i="2473"/>
        </ext>
      </extLst>
    </bk>
    <bk>
      <extLst>
        <ext uri="{3e2802c4-a4d2-4d8b-9148-e3be6c30e623}">
          <xlrd:rvb i="148"/>
        </ext>
      </extLst>
    </bk>
    <bk>
      <extLst>
        <ext uri="{3e2802c4-a4d2-4d8b-9148-e3be6c30e623}">
          <xlrd:rvb i="142"/>
        </ext>
      </extLst>
    </bk>
    <bk>
      <extLst>
        <ext uri="{3e2802c4-a4d2-4d8b-9148-e3be6c30e623}">
          <xlrd:rvb i="2474"/>
        </ext>
      </extLst>
    </bk>
    <bk>
      <extLst>
        <ext uri="{3e2802c4-a4d2-4d8b-9148-e3be6c30e623}">
          <xlrd:rvb i="990"/>
        </ext>
      </extLst>
    </bk>
    <bk>
      <extLst>
        <ext uri="{3e2802c4-a4d2-4d8b-9148-e3be6c30e623}">
          <xlrd:rvb i="983"/>
        </ext>
      </extLst>
    </bk>
    <bk>
      <extLst>
        <ext uri="{3e2802c4-a4d2-4d8b-9148-e3be6c30e623}">
          <xlrd:rvb i="2475"/>
        </ext>
      </extLst>
    </bk>
    <bk>
      <extLst>
        <ext uri="{3e2802c4-a4d2-4d8b-9148-e3be6c30e623}">
          <xlrd:rvb i="563"/>
        </ext>
      </extLst>
    </bk>
    <bk>
      <extLst>
        <ext uri="{3e2802c4-a4d2-4d8b-9148-e3be6c30e623}">
          <xlrd:rvb i="557"/>
        </ext>
      </extLst>
    </bk>
    <bk>
      <extLst>
        <ext uri="{3e2802c4-a4d2-4d8b-9148-e3be6c30e623}">
          <xlrd:rvb i="459"/>
        </ext>
      </extLst>
    </bk>
    <bk>
      <extLst>
        <ext uri="{3e2802c4-a4d2-4d8b-9148-e3be6c30e623}">
          <xlrd:rvb i="2476"/>
        </ext>
      </extLst>
    </bk>
    <bk>
      <extLst>
        <ext uri="{3e2802c4-a4d2-4d8b-9148-e3be6c30e623}">
          <xlrd:rvb i="14"/>
        </ext>
      </extLst>
    </bk>
    <bk>
      <extLst>
        <ext uri="{3e2802c4-a4d2-4d8b-9148-e3be6c30e623}">
          <xlrd:rvb i="6"/>
        </ext>
      </extLst>
    </bk>
    <bk>
      <extLst>
        <ext uri="{3e2802c4-a4d2-4d8b-9148-e3be6c30e623}">
          <xlrd:rvb i="2477"/>
        </ext>
      </extLst>
    </bk>
    <bk>
      <extLst>
        <ext uri="{3e2802c4-a4d2-4d8b-9148-e3be6c30e623}">
          <xlrd:rvb i="721"/>
        </ext>
      </extLst>
    </bk>
    <bk>
      <extLst>
        <ext uri="{3e2802c4-a4d2-4d8b-9148-e3be6c30e623}">
          <xlrd:rvb i="716"/>
        </ext>
      </extLst>
    </bk>
    <bk>
      <extLst>
        <ext uri="{3e2802c4-a4d2-4d8b-9148-e3be6c30e623}">
          <xlrd:rvb i="2478"/>
        </ext>
      </extLst>
    </bk>
    <bk>
      <extLst>
        <ext uri="{3e2802c4-a4d2-4d8b-9148-e3be6c30e623}">
          <xlrd:rvb i="76"/>
        </ext>
      </extLst>
    </bk>
    <bk>
      <extLst>
        <ext uri="{3e2802c4-a4d2-4d8b-9148-e3be6c30e623}">
          <xlrd:rvb i="67"/>
        </ext>
      </extLst>
    </bk>
    <bk>
      <extLst>
        <ext uri="{3e2802c4-a4d2-4d8b-9148-e3be6c30e623}">
          <xlrd:rvb i="2479"/>
        </ext>
      </extLst>
    </bk>
    <bk>
      <extLst>
        <ext uri="{3e2802c4-a4d2-4d8b-9148-e3be6c30e623}">
          <xlrd:rvb i="1004"/>
        </ext>
      </extLst>
    </bk>
    <bk>
      <extLst>
        <ext uri="{3e2802c4-a4d2-4d8b-9148-e3be6c30e623}">
          <xlrd:rvb i="997"/>
        </ext>
      </extLst>
    </bk>
    <bk>
      <extLst>
        <ext uri="{3e2802c4-a4d2-4d8b-9148-e3be6c30e623}">
          <xlrd:rvb i="2480"/>
        </ext>
      </extLst>
    </bk>
    <bk>
      <extLst>
        <ext uri="{3e2802c4-a4d2-4d8b-9148-e3be6c30e623}">
          <xlrd:rvb i="225"/>
        </ext>
      </extLst>
    </bk>
    <bk>
      <extLst>
        <ext uri="{3e2802c4-a4d2-4d8b-9148-e3be6c30e623}">
          <xlrd:rvb i="218"/>
        </ext>
      </extLst>
    </bk>
    <bk>
      <extLst>
        <ext uri="{3e2802c4-a4d2-4d8b-9148-e3be6c30e623}">
          <xlrd:rvb i="2481"/>
        </ext>
      </extLst>
    </bk>
    <bk>
      <extLst>
        <ext uri="{3e2802c4-a4d2-4d8b-9148-e3be6c30e623}">
          <xlrd:rvb i="734"/>
        </ext>
      </extLst>
    </bk>
    <bk>
      <extLst>
        <ext uri="{3e2802c4-a4d2-4d8b-9148-e3be6c30e623}">
          <xlrd:rvb i="726"/>
        </ext>
      </extLst>
    </bk>
    <bk>
      <extLst>
        <ext uri="{3e2802c4-a4d2-4d8b-9148-e3be6c30e623}">
          <xlrd:rvb i="2482"/>
        </ext>
      </extLst>
    </bk>
    <bk>
      <extLst>
        <ext uri="{3e2802c4-a4d2-4d8b-9148-e3be6c30e623}">
          <xlrd:rvb i="466"/>
        </ext>
      </extLst>
    </bk>
    <bk>
      <extLst>
        <ext uri="{3e2802c4-a4d2-4d8b-9148-e3be6c30e623}">
          <xlrd:rvb i="458"/>
        </ext>
      </extLst>
    </bk>
    <bk>
      <extLst>
        <ext uri="{3e2802c4-a4d2-4d8b-9148-e3be6c30e623}">
          <xlrd:rvb i="2483"/>
        </ext>
      </extLst>
    </bk>
    <bk>
      <extLst>
        <ext uri="{3e2802c4-a4d2-4d8b-9148-e3be6c30e623}">
          <xlrd:rvb i="802"/>
        </ext>
      </extLst>
    </bk>
    <bk>
      <extLst>
        <ext uri="{3e2802c4-a4d2-4d8b-9148-e3be6c30e623}">
          <xlrd:rvb i="795"/>
        </ext>
      </extLst>
    </bk>
    <bk>
      <extLst>
        <ext uri="{3e2802c4-a4d2-4d8b-9148-e3be6c30e623}">
          <xlrd:rvb i="2484"/>
        </ext>
      </extLst>
    </bk>
    <bk>
      <extLst>
        <ext uri="{3e2802c4-a4d2-4d8b-9148-e3be6c30e623}">
          <xlrd:rvb i="454"/>
        </ext>
      </extLst>
    </bk>
    <bk>
      <extLst>
        <ext uri="{3e2802c4-a4d2-4d8b-9148-e3be6c30e623}">
          <xlrd:rvb i="447"/>
        </ext>
      </extLst>
    </bk>
  </futureMetadata>
  <cellMetadata count="1">
    <bk>
      <rc t="1" v="0"/>
    </bk>
  </cellMetadata>
  <valueMetadata count="21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valueMetadata>
</metadata>
</file>

<file path=xl/sharedStrings.xml><?xml version="1.0" encoding="utf-8"?>
<sst xmlns="http://schemas.openxmlformats.org/spreadsheetml/2006/main" count="1085" uniqueCount="581">
  <si>
    <t>Jersey</t>
  </si>
  <si>
    <t>Team</t>
  </si>
  <si>
    <t xml:space="preserve">Alpecin Deceuninck </t>
  </si>
  <si>
    <t xml:space="preserve">EF Education-Easypost </t>
  </si>
  <si>
    <t xml:space="preserve">Groupama-FDJ </t>
  </si>
  <si>
    <t xml:space="preserve">Ineos Grenadiers </t>
  </si>
  <si>
    <t xml:space="preserve">Intermarché-Circus-Wanty </t>
  </si>
  <si>
    <t xml:space="preserve">Israel-Premier Tech </t>
  </si>
  <si>
    <t xml:space="preserve">Jumbo-Visma </t>
  </si>
  <si>
    <t xml:space="preserve">Lotto dstny </t>
  </si>
  <si>
    <t xml:space="preserve">Soudal Quick-Step </t>
  </si>
  <si>
    <t xml:space="preserve">TotalEnergies </t>
  </si>
  <si>
    <t xml:space="preserve">Trek-Segafredo </t>
  </si>
  <si>
    <t>Country</t>
  </si>
  <si>
    <t>Rider</t>
  </si>
  <si>
    <t>WT</t>
  </si>
  <si>
    <t>VAN AVERMAET Greg</t>
  </si>
  <si>
    <t>PETERS Nans</t>
  </si>
  <si>
    <t>NAESEN Oliver</t>
  </si>
  <si>
    <t>GODON Dorian</t>
  </si>
  <si>
    <t>O'CONNOR Ben</t>
  </si>
  <si>
    <t>DE LA CRUZ David</t>
  </si>
  <si>
    <t>DOMBROWSKI Joe</t>
  </si>
  <si>
    <t>CAVENDISH Mark</t>
  </si>
  <si>
    <t>BOL Cees</t>
  </si>
  <si>
    <t>LUTSENKO Alexey</t>
  </si>
  <si>
    <t>GRUZDEV Dmitriy</t>
  </si>
  <si>
    <t>BUCHMANN Emanuel</t>
  </si>
  <si>
    <t>HALLER Marco</t>
  </si>
  <si>
    <t>JUNGELS Bob</t>
  </si>
  <si>
    <t>POLITT Nils</t>
  </si>
  <si>
    <t>VAN POPPEL Danny</t>
  </si>
  <si>
    <t>HIGUITA Sergio</t>
  </si>
  <si>
    <t>KONRAD Patrick</t>
  </si>
  <si>
    <t>BETTIOL Alberto</t>
  </si>
  <si>
    <t>URÁN Rigoberto</t>
  </si>
  <si>
    <t>POWLESS Neilson</t>
  </si>
  <si>
    <t>CORT Magnus</t>
  </si>
  <si>
    <t>CARAPAZ Richard</t>
  </si>
  <si>
    <t>HONORÉ Mikkel Frølich</t>
  </si>
  <si>
    <t>AMADOR Andrey</t>
  </si>
  <si>
    <t>KWIATKOWSKI Michał</t>
  </si>
  <si>
    <t>BERNAL Egan</t>
  </si>
  <si>
    <t>PIDCOCK Thomas</t>
  </si>
  <si>
    <t>MARTÍNEZ Daniel Felipe</t>
  </si>
  <si>
    <t>CASTROVIEJO Jonathan</t>
  </si>
  <si>
    <t>KELDERMAN Wilco</t>
  </si>
  <si>
    <t>VAN AERT Wout</t>
  </si>
  <si>
    <t>BENOOT Tiesj</t>
  </si>
  <si>
    <t>LAPORTE Christophe</t>
  </si>
  <si>
    <t>VAN HOOYDONCK Nathan</t>
  </si>
  <si>
    <t>KUSS Sepp</t>
  </si>
  <si>
    <t>VAN BAARLE Dylan</t>
  </si>
  <si>
    <t>VINGEGAARD Jonas</t>
  </si>
  <si>
    <t>LAMPAERT Yves</t>
  </si>
  <si>
    <t>CAVAGNA Rémi</t>
  </si>
  <si>
    <t>BAGIOLI Andrea</t>
  </si>
  <si>
    <t>ALAPHILIPPE Julian</t>
  </si>
  <si>
    <t>MØRKØV Michael</t>
  </si>
  <si>
    <t>SÉNÉCHAL Florian</t>
  </si>
  <si>
    <t>JAKOBSEN Fabio</t>
  </si>
  <si>
    <t>YATES Simon</t>
  </si>
  <si>
    <t>GROENEWEGEN Dylan</t>
  </si>
  <si>
    <t>MEZGEC Luka</t>
  </si>
  <si>
    <t>CRADDOCK Lawson</t>
  </si>
  <si>
    <t>DURBRIDGE Luke</t>
  </si>
  <si>
    <t>JUUL-JENSEN Christopher</t>
  </si>
  <si>
    <t>GALLOPIN Tony</t>
  </si>
  <si>
    <t>CICCONE Giulio</t>
  </si>
  <si>
    <t>KIRSCH Alex</t>
  </si>
  <si>
    <t>PEDERSEN Mads</t>
  </si>
  <si>
    <t>STUYVEN Jasper</t>
  </si>
  <si>
    <t>PRT</t>
  </si>
  <si>
    <t>CAMPENAERTS Victor</t>
  </si>
  <si>
    <t>DE BUYST Jasper</t>
  </si>
  <si>
    <t>FRISON Frederik</t>
  </si>
  <si>
    <t>GUARNIERI Jacopo</t>
  </si>
  <si>
    <t>VERMEERSCH Florian</t>
  </si>
  <si>
    <t>EWAN Caleb</t>
  </si>
  <si>
    <t>KRISTOFF Alexander</t>
  </si>
  <si>
    <t>KRAGH ANDERSEN Søren</t>
  </si>
  <si>
    <t>GOGL Michael</t>
  </si>
  <si>
    <t>RICKAERT Jonas</t>
  </si>
  <si>
    <t>PHILIPSEN Jasper</t>
  </si>
  <si>
    <t>VAN DER POEL Mathieu</t>
  </si>
  <si>
    <t>WRIGHT Fred</t>
  </si>
  <si>
    <t>LANDA Mikel</t>
  </si>
  <si>
    <t>MOHORIČ Matej</t>
  </si>
  <si>
    <t>BILBAO Pello</t>
  </si>
  <si>
    <t>POELS Wout</t>
  </si>
  <si>
    <t xml:space="preserve">Cofidis </t>
  </si>
  <si>
    <t>COQUARD Bryan</t>
  </si>
  <si>
    <t>PEREZ Anthony</t>
  </si>
  <si>
    <t>THOMAS Benjamin</t>
  </si>
  <si>
    <t>IZAGIRRE Ion</t>
  </si>
  <si>
    <t>MARTIN Guillaume</t>
  </si>
  <si>
    <t>PÉRICHON Pierre-Luc</t>
  </si>
  <si>
    <t>GESCHKE Simon</t>
  </si>
  <si>
    <t>PINOT Thibaut</t>
  </si>
  <si>
    <t>LE GAC Olivier</t>
  </si>
  <si>
    <t>PACHER Quentin</t>
  </si>
  <si>
    <t>KÜNG Stefan</t>
  </si>
  <si>
    <t>GENIETS Kevin</t>
  </si>
  <si>
    <t>GAUDU David</t>
  </si>
  <si>
    <t>MADOUAS Valentin</t>
  </si>
  <si>
    <t>CALMEJANE Lilian</t>
  </si>
  <si>
    <t>COSTA Rui</t>
  </si>
  <si>
    <t>MEINTJES Louis</t>
  </si>
  <si>
    <t>PETIT Adrien</t>
  </si>
  <si>
    <t>TEUNISSEN Mike</t>
  </si>
  <si>
    <t>ZIMMERMANN Georg</t>
  </si>
  <si>
    <t>MAS Enric</t>
  </si>
  <si>
    <t>GUERREIRO Ruben</t>
  </si>
  <si>
    <t>JORGENSON Matteo</t>
  </si>
  <si>
    <t>ARCAS Jorge</t>
  </si>
  <si>
    <t>OLIVEIRA Nelson</t>
  </si>
  <si>
    <t>GESBERT Élie</t>
  </si>
  <si>
    <t>BARGUIL Warren</t>
  </si>
  <si>
    <t>EEKHOFF Nils</t>
  </si>
  <si>
    <t>DEGENKOLB John</t>
  </si>
  <si>
    <t>VERMAERKE Kevin</t>
  </si>
  <si>
    <t>HAMILTON Chris</t>
  </si>
  <si>
    <t>BARDET Romain</t>
  </si>
  <si>
    <t>YATES Adam</t>
  </si>
  <si>
    <t>GROßSCHARTNER Felix</t>
  </si>
  <si>
    <t>BJERG Mikkel</t>
  </si>
  <si>
    <t>LAENGEN Vegard Stake</t>
  </si>
  <si>
    <t>SOLER Marc</t>
  </si>
  <si>
    <t>MAJKA Rafał</t>
  </si>
  <si>
    <t>POGAČAR Tadej</t>
  </si>
  <si>
    <t>OSS Daniel</t>
  </si>
  <si>
    <t>BODNAR Maciej</t>
  </si>
  <si>
    <t>LATOUR Pierre</t>
  </si>
  <si>
    <t>BOASSON HAGEN Edvald</t>
  </si>
  <si>
    <t>SAGAN Peter</t>
  </si>
  <si>
    <t>VUILLERMOZ Alexis</t>
  </si>
  <si>
    <t>TURGIS Anthony</t>
  </si>
  <si>
    <t>CLARKE Simon</t>
  </si>
  <si>
    <t>TEUNS Dylan</t>
  </si>
  <si>
    <t>WOODS Michael</t>
  </si>
  <si>
    <t>SCHULTZ Nick</t>
  </si>
  <si>
    <t>Team Type</t>
  </si>
  <si>
    <t xml:space="preserve">Astana Qazaqstan </t>
  </si>
  <si>
    <t>US</t>
  </si>
  <si>
    <t>GB</t>
  </si>
  <si>
    <t xml:space="preserve">Bahrain Victorious </t>
  </si>
  <si>
    <t>Final rider TBC</t>
  </si>
  <si>
    <t>SA</t>
  </si>
  <si>
    <t>NZ</t>
  </si>
  <si>
    <t xml:space="preserve">Movistar </t>
  </si>
  <si>
    <t>UAE</t>
  </si>
  <si>
    <t xml:space="preserve">Bora - Hansgrohe </t>
  </si>
  <si>
    <t>BOIVIN Guillaume</t>
  </si>
  <si>
    <t>NEILANDS Krists</t>
  </si>
  <si>
    <t>SMITH Dion</t>
  </si>
  <si>
    <t>HOULE Hugo</t>
  </si>
  <si>
    <t>TBA</t>
  </si>
  <si>
    <t xml:space="preserve">AG2R Citroën </t>
  </si>
  <si>
    <t xml:space="preserve">Arkea-Samsic </t>
  </si>
  <si>
    <t xml:space="preserve">DSM </t>
  </si>
  <si>
    <t xml:space="preserve">Jayco AlUla </t>
  </si>
  <si>
    <t xml:space="preserve">UAE Emirates </t>
  </si>
  <si>
    <t xml:space="preserve">Uno-X Pro Cycling </t>
  </si>
  <si>
    <t>FRA</t>
  </si>
  <si>
    <t>BEL</t>
  </si>
  <si>
    <t>KAZ</t>
  </si>
  <si>
    <t>BRN</t>
  </si>
  <si>
    <t>GER</t>
  </si>
  <si>
    <t>NED</t>
  </si>
  <si>
    <t>USA</t>
  </si>
  <si>
    <t>GBR</t>
  </si>
  <si>
    <t>ISR</t>
  </si>
  <si>
    <t>AUS</t>
  </si>
  <si>
    <t>ESP</t>
  </si>
  <si>
    <t>NOR</t>
  </si>
  <si>
    <t>AUT</t>
  </si>
  <si>
    <t>DEN</t>
  </si>
  <si>
    <t>ITA</t>
  </si>
  <si>
    <t>SPA</t>
  </si>
  <si>
    <t>POL</t>
  </si>
  <si>
    <t>SLO</t>
  </si>
  <si>
    <t>HOL</t>
  </si>
  <si>
    <t>LUX</t>
  </si>
  <si>
    <t>COL</t>
  </si>
  <si>
    <t>CRC</t>
  </si>
  <si>
    <t>ECU</t>
  </si>
  <si>
    <t>SWI</t>
  </si>
  <si>
    <t>POR</t>
  </si>
  <si>
    <t>ERI</t>
  </si>
  <si>
    <t>SVK</t>
  </si>
  <si>
    <t>CAN</t>
  </si>
  <si>
    <t>LAT</t>
  </si>
  <si>
    <t>https://flagcdn.com/56x42/au.png</t>
  </si>
  <si>
    <t>https://flagcdn.com/56x42/at.png</t>
  </si>
  <si>
    <t>https://flagcdn.com/56x42/be.png</t>
  </si>
  <si>
    <t>https://flagcdn.com/56x42/ca.png</t>
  </si>
  <si>
    <t>https://flagcdn.com/56x42/co.png</t>
  </si>
  <si>
    <t>https://flagcdn.com/56x42/cr.png</t>
  </si>
  <si>
    <t>https://flagcdn.com/56x42/dk.png</t>
  </si>
  <si>
    <t>https://flagcdn.com/56x42/ec.png</t>
  </si>
  <si>
    <t>https://flagcdn.com/56x42/er.png</t>
  </si>
  <si>
    <t>https://flagcdn.com/56x42/fr.png</t>
  </si>
  <si>
    <t>https://flagcdn.com/56x42/gb.png</t>
  </si>
  <si>
    <t>https://flagcdn.com/56x42/de.png</t>
  </si>
  <si>
    <t>https://flagcdn.com/56x42/nl.png</t>
  </si>
  <si>
    <t>https://flagcdn.com/56x42/it.png</t>
  </si>
  <si>
    <t>https://flagcdn.com/56x42/kz.png</t>
  </si>
  <si>
    <t>https://flagcdn.com/56x42/lv.png</t>
  </si>
  <si>
    <t>https://flagcdn.com/56x42/lu.png</t>
  </si>
  <si>
    <t>https://flagcdn.com/56x42/no.png</t>
  </si>
  <si>
    <t>https://flagcdn.com/56x42/nz.png</t>
  </si>
  <si>
    <t>https://flagcdn.com/56x42/pl.png</t>
  </si>
  <si>
    <t>https://flagcdn.com/56x42/pt.png</t>
  </si>
  <si>
    <t>https://flagcdn.com/56x42/za.png</t>
  </si>
  <si>
    <t>https://flagcdn.com/56x42/si.png</t>
  </si>
  <si>
    <t>https://flagcdn.com/56x42/es.png</t>
  </si>
  <si>
    <t>https://flagcdn.com/56x42/sk.png</t>
  </si>
  <si>
    <t>https://flagcdn.com/56x42/ch.png</t>
  </si>
  <si>
    <t>https://flagcdn.com/56x42/us.png</t>
  </si>
  <si>
    <t>Flag</t>
  </si>
  <si>
    <t>Country Code</t>
  </si>
  <si>
    <t>Flag Source</t>
  </si>
  <si>
    <t>Wout VAN AERT</t>
  </si>
  <si>
    <t>Jonas VINGEGAARD</t>
  </si>
  <si>
    <t>Jasper PHILIPSEN</t>
  </si>
  <si>
    <t>Mads PEDERSEN</t>
  </si>
  <si>
    <t>Adam YATES</t>
  </si>
  <si>
    <t>Christophe LAPORTE</t>
  </si>
  <si>
    <t>Enric MAS</t>
  </si>
  <si>
    <t>Mathieu VAN DER POEL</t>
  </si>
  <si>
    <t>Neilson POWLESS</t>
  </si>
  <si>
    <t>Thomas PIDCOCK</t>
  </si>
  <si>
    <t>Thibaut PINOT</t>
  </si>
  <si>
    <t>David GAUDU</t>
  </si>
  <si>
    <t>Mikel LANDA</t>
  </si>
  <si>
    <t>Romain BARDET</t>
  </si>
  <si>
    <t>Dylan GROENEWEGEN</t>
  </si>
  <si>
    <t>Stefan KÜNG</t>
  </si>
  <si>
    <t>Pello BILBAO</t>
  </si>
  <si>
    <t>Valentin MADOUAS</t>
  </si>
  <si>
    <t>Matteo JORGENSON</t>
  </si>
  <si>
    <t>Alexander KRISTOFF</t>
  </si>
  <si>
    <t>Simon YATES</t>
  </si>
  <si>
    <t>Guillaume MARTIN</t>
  </si>
  <si>
    <t>Giulio CICCONE</t>
  </si>
  <si>
    <t>Louis MEINTJES</t>
  </si>
  <si>
    <t>Sergio HIGUITA</t>
  </si>
  <si>
    <t>Caleb EWAN</t>
  </si>
  <si>
    <t>Fabio JAKOBSEN</t>
  </si>
  <si>
    <t>Rigoberto URÁN</t>
  </si>
  <si>
    <t>Ben O'CONNOR</t>
  </si>
  <si>
    <t>Magnus CORT</t>
  </si>
  <si>
    <t>Patrick KONRAD</t>
  </si>
  <si>
    <t>Bryan COQUARD</t>
  </si>
  <si>
    <t>Richard CARAPAZ</t>
  </si>
  <si>
    <t>Alexey LUTSENKO</t>
  </si>
  <si>
    <t>Tiesj BENOOT</t>
  </si>
  <si>
    <t>Yves LAMPAERT</t>
  </si>
  <si>
    <t>Rui COSTA</t>
  </si>
  <si>
    <t>Alberto BETTIOL</t>
  </si>
  <si>
    <t>Michael WOODS</t>
  </si>
  <si>
    <t>Fred WRIGHT</t>
  </si>
  <si>
    <t>Sepp KUSS</t>
  </si>
  <si>
    <t>Danny VAN POPPEL</t>
  </si>
  <si>
    <t>Ion IZAGIRRE</t>
  </si>
  <si>
    <t>Ruben GUERREIRO</t>
  </si>
  <si>
    <t>Søren KRAGH ANDERSEN</t>
  </si>
  <si>
    <t>Marc SOLER</t>
  </si>
  <si>
    <t>Julian ALAPHILIPPE</t>
  </si>
  <si>
    <t>Florian VERMEERSCH</t>
  </si>
  <si>
    <t>Greg VAN AVERMAET</t>
  </si>
  <si>
    <t>Rémi CAVAGNA</t>
  </si>
  <si>
    <t>Warren BARGUIL</t>
  </si>
  <si>
    <t>Peter SAGAN</t>
  </si>
  <si>
    <t>Andrea BAGIOLI</t>
  </si>
  <si>
    <t>Bob JUNGELS</t>
  </si>
  <si>
    <t>Dylan TEUNS</t>
  </si>
  <si>
    <t>Hugo HOULE</t>
  </si>
  <si>
    <t>Georg ZIMMERMANN</t>
  </si>
  <si>
    <t>Wilco KELDERMAN</t>
  </si>
  <si>
    <t>Simon CLARKE</t>
  </si>
  <si>
    <t>Mark CAVENDISH</t>
  </si>
  <si>
    <t>Dylan VAN BAARLE</t>
  </si>
  <si>
    <t>Jasper STUYVEN</t>
  </si>
  <si>
    <t>Pierre LATOUR</t>
  </si>
  <si>
    <t>Marco HALLER</t>
  </si>
  <si>
    <t>Benjamin THOMAS</t>
  </si>
  <si>
    <t>Mike TEUNISSEN</t>
  </si>
  <si>
    <t>Mikkel BJERG</t>
  </si>
  <si>
    <t>Jasper DE BUYST</t>
  </si>
  <si>
    <t>Nils POLITT</t>
  </si>
  <si>
    <t>Edvald BOASSON HAGEN</t>
  </si>
  <si>
    <t>Anthony PEREZ</t>
  </si>
  <si>
    <t>Nick SCHULTZ</t>
  </si>
  <si>
    <t>John DEGENKOLB</t>
  </si>
  <si>
    <t>Cees BOL</t>
  </si>
  <si>
    <t>Nathan VAN HOOYDONCK</t>
  </si>
  <si>
    <t>Anthony TURGIS</t>
  </si>
  <si>
    <t>Kevin GENIETS</t>
  </si>
  <si>
    <t>Nans PETERS</t>
  </si>
  <si>
    <t>Dorian GODON</t>
  </si>
  <si>
    <t>Frederik FRISON</t>
  </si>
  <si>
    <t>Quentin PACHER</t>
  </si>
  <si>
    <t>Felix GROßSCHARTNER</t>
  </si>
  <si>
    <t>Emanuel BUCHMANN</t>
  </si>
  <si>
    <t>Florian SÉNÉCHAL</t>
  </si>
  <si>
    <t>Nils EEKHOFF</t>
  </si>
  <si>
    <t>Oliver NAESEN</t>
  </si>
  <si>
    <t>Élie GESBERT</t>
  </si>
  <si>
    <t>Wout POELS</t>
  </si>
  <si>
    <t>Jonathan CASTROVIEJO</t>
  </si>
  <si>
    <t>Egan BERNAL</t>
  </si>
  <si>
    <t>Krists NEILANDS</t>
  </si>
  <si>
    <t>Luka MEZGEC</t>
  </si>
  <si>
    <t>Victor CAMPENAERTS</t>
  </si>
  <si>
    <t>Nelson OLIVEIRA</t>
  </si>
  <si>
    <t>Dion SMITH</t>
  </si>
  <si>
    <t>Lilian CALMEJANE</t>
  </si>
  <si>
    <t>Guillaume BOIVIN</t>
  </si>
  <si>
    <t>David DE LA CRUZ</t>
  </si>
  <si>
    <t>Simon GESCHKE</t>
  </si>
  <si>
    <t>Kevin VERMAERKE</t>
  </si>
  <si>
    <t>Alex KIRSCH</t>
  </si>
  <si>
    <t>Alexis VUILLERMOZ</t>
  </si>
  <si>
    <t>Lawson CRADDOCK</t>
  </si>
  <si>
    <t>Tony GALLOPIN</t>
  </si>
  <si>
    <t>Luke DURBRIDGE</t>
  </si>
  <si>
    <t>Chris HAMILTON</t>
  </si>
  <si>
    <t>Olivier LE GAC</t>
  </si>
  <si>
    <t>Dmitriy GRUZDEV</t>
  </si>
  <si>
    <t>Jonas RICKAERT</t>
  </si>
  <si>
    <t>Joe DOMBROWSKI</t>
  </si>
  <si>
    <t>Maciej BODNAR</t>
  </si>
  <si>
    <t>Pierre-Luc PÉRICHON</t>
  </si>
  <si>
    <t>Andrey AMADOR</t>
  </si>
  <si>
    <t>Christopher JUUL-JENSEN</t>
  </si>
  <si>
    <t>Jorge ARCAS</t>
  </si>
  <si>
    <t>Adrien PETIT</t>
  </si>
  <si>
    <t>Daniel OSS</t>
  </si>
  <si>
    <t>Michael GOGL</t>
  </si>
  <si>
    <t>Jacopo GUARNIERI</t>
  </si>
  <si>
    <t xml:space="preserve"> </t>
  </si>
  <si>
    <t>Source: Flagcdn.com</t>
  </si>
  <si>
    <t>Source: https://www.letour.fr/en</t>
  </si>
  <si>
    <t>Greg Van Avermaet</t>
  </si>
  <si>
    <t>Oliver Naesen</t>
  </si>
  <si>
    <t>Dorian Godon</t>
  </si>
  <si>
    <t>Felix Gall</t>
  </si>
  <si>
    <t>Nans Peters</t>
  </si>
  <si>
    <t>Michael Gogl</t>
  </si>
  <si>
    <t>Quinten Hermans</t>
  </si>
  <si>
    <t>Jasper Philipsen</t>
  </si>
  <si>
    <t>Mathieu van der Poel</t>
  </si>
  <si>
    <t>Jonas Rickaert</t>
  </si>
  <si>
    <t>Clément Champoussin</t>
  </si>
  <si>
    <t>Élie Gesbert</t>
  </si>
  <si>
    <t>Warren Barguil</t>
  </si>
  <si>
    <t>Samuele Battistella</t>
  </si>
  <si>
    <t>David de la Cruz</t>
  </si>
  <si>
    <t>Joe Dombrowski</t>
  </si>
  <si>
    <t>Yevgeniy Fedorov</t>
  </si>
  <si>
    <t>Dmitriy Gruzdev</t>
  </si>
  <si>
    <t>Alexey Lutsenko</t>
  </si>
  <si>
    <t>Mark Cavendish</t>
  </si>
  <si>
    <t>Cees Bol</t>
  </si>
  <si>
    <t>Pello Bilbao</t>
  </si>
  <si>
    <t>Kamil Gradek</t>
  </si>
  <si>
    <t>Mikel Landa</t>
  </si>
  <si>
    <t>Matej Mohoric</t>
  </si>
  <si>
    <t>Wout Poels</t>
  </si>
  <si>
    <t>Fred Wright</t>
  </si>
  <si>
    <t>Emanuel Buchmann</t>
  </si>
  <si>
    <t>Jai Hindley</t>
  </si>
  <si>
    <t>Jordi Meeus</t>
  </si>
  <si>
    <t>Nils Politt</t>
  </si>
  <si>
    <t>Danny van Poppel</t>
  </si>
  <si>
    <t>Bob Jungels</t>
  </si>
  <si>
    <t>Marco Haller</t>
  </si>
  <si>
    <t>Piet Allegaert</t>
  </si>
  <si>
    <t>Bryan Coquard</t>
  </si>
  <si>
    <t>Simon Geschke</t>
  </si>
  <si>
    <t>Ion Izagirre</t>
  </si>
  <si>
    <t>Guillaume Martin</t>
  </si>
  <si>
    <t>Anthony Perez</t>
  </si>
  <si>
    <t>Pierre-Luc Périchon</t>
  </si>
  <si>
    <t>Benjamin Thomas</t>
  </si>
  <si>
    <t>Axel Zingle</t>
  </si>
  <si>
    <t>Nils Eekhoff</t>
  </si>
  <si>
    <t>Matthew Dinham</t>
  </si>
  <si>
    <t>Sam Welsford</t>
  </si>
  <si>
    <t>Romain Bardet</t>
  </si>
  <si>
    <t>John Degenkolb</t>
  </si>
  <si>
    <t>Kevin Vermaerke</t>
  </si>
  <si>
    <t>Chris Hamilton</t>
  </si>
  <si>
    <t>Alex Edmondson</t>
  </si>
  <si>
    <t>Alberto Bettiol</t>
  </si>
  <si>
    <t>Magnus Cort</t>
  </si>
  <si>
    <t>Rigoberto Urán</t>
  </si>
  <si>
    <t>Andrey Amador</t>
  </si>
  <si>
    <t>Richard Carapaz</t>
  </si>
  <si>
    <t>Mikkel Honore</t>
  </si>
  <si>
    <t>David Gaudu</t>
  </si>
  <si>
    <t>Kevin Geniets</t>
  </si>
  <si>
    <t>Stefan Küng</t>
  </si>
  <si>
    <t>Valentin Madouas</t>
  </si>
  <si>
    <t>Thibaut Pinot</t>
  </si>
  <si>
    <t>Lars van den Berg</t>
  </si>
  <si>
    <t>Olivier Le Gac</t>
  </si>
  <si>
    <t>Quentin Pacher</t>
  </si>
  <si>
    <t>Egan Bernal</t>
  </si>
  <si>
    <t>Jonathan Castroviejo</t>
  </si>
  <si>
    <t>Michal Kwiatkowski</t>
  </si>
  <si>
    <t>Daniel Martínez</t>
  </si>
  <si>
    <t>Carlos Rodríguez</t>
  </si>
  <si>
    <t>Rui Costa</t>
  </si>
  <si>
    <t>Biniam Girmay</t>
  </si>
  <si>
    <t>Louis Meintjes</t>
  </si>
  <si>
    <t>Adrien Petit</t>
  </si>
  <si>
    <t>Dion Smith</t>
  </si>
  <si>
    <t>Georg Zimmermann</t>
  </si>
  <si>
    <t>Mike Teunissen</t>
  </si>
  <si>
    <t>Dylan Groenewegen</t>
  </si>
  <si>
    <t>Luka Mezgec</t>
  </si>
  <si>
    <t>Elmar Reinders</t>
  </si>
  <si>
    <t>Lawson Craddock</t>
  </si>
  <si>
    <t>Luke Durbridge</t>
  </si>
  <si>
    <t>Chris Harper</t>
  </si>
  <si>
    <t>Christopher Juul-Jensen</t>
  </si>
  <si>
    <t>Wilco Kelderman</t>
  </si>
  <si>
    <t>Jonas Vingegaard</t>
  </si>
  <si>
    <t>Dylan van Baarle</t>
  </si>
  <si>
    <t>Sepp Kuss</t>
  </si>
  <si>
    <t>Nathan van Hooydonck</t>
  </si>
  <si>
    <t>Christophe Laporte</t>
  </si>
  <si>
    <t>Tiesj Benoot</t>
  </si>
  <si>
    <t>Wout van Aert</t>
  </si>
  <si>
    <t>Bauke Mollema</t>
  </si>
  <si>
    <t>Giulio Ciccone</t>
  </si>
  <si>
    <t>Tony Gallopin</t>
  </si>
  <si>
    <t>Mattias Skjelmose</t>
  </si>
  <si>
    <t>Mads Pedersen</t>
  </si>
  <si>
    <t>Jasper Stuyven</t>
  </si>
  <si>
    <t>Juan Pedro López</t>
  </si>
  <si>
    <t>Alex Kirsch</t>
  </si>
  <si>
    <t>Matteo Jorgenson</t>
  </si>
  <si>
    <t>Enric Mas</t>
  </si>
  <si>
    <t>Jorge Arcas</t>
  </si>
  <si>
    <t>Ruben Guerreiro</t>
  </si>
  <si>
    <t>Nelson Oliveira</t>
  </si>
  <si>
    <t>Yves Lampaert</t>
  </si>
  <si>
    <t>Mauri Vansevenant</t>
  </si>
  <si>
    <t>Rémi Cavagna</t>
  </si>
  <si>
    <t>Andrea Bagioli</t>
  </si>
  <si>
    <t>Julian Alaphilippe</t>
  </si>
  <si>
    <t>Michael Morkov</t>
  </si>
  <si>
    <t>Florian Sénéchal</t>
  </si>
  <si>
    <t>Fabio Jakobsen</t>
  </si>
  <si>
    <t>Adam Yates</t>
  </si>
  <si>
    <t>Mikkel Bjerg</t>
  </si>
  <si>
    <t>Vegard Stake Laengen</t>
  </si>
  <si>
    <t>Tadej Pogacar</t>
  </si>
  <si>
    <t>Marc Soler</t>
  </si>
  <si>
    <t>Rafal Majka</t>
  </si>
  <si>
    <t>Domen Novak</t>
  </si>
  <si>
    <t>Victor Campenaerts</t>
  </si>
  <si>
    <t>Jasper De Buyst</t>
  </si>
  <si>
    <t>Frederik Frison</t>
  </si>
  <si>
    <t>Jacopo Guarnieri</t>
  </si>
  <si>
    <t>Maxim Van Gils</t>
  </si>
  <si>
    <t>Florian Vermeersch</t>
  </si>
  <si>
    <t>Caleb Ewan</t>
  </si>
  <si>
    <t>Maciej Bodnar</t>
  </si>
  <si>
    <t>Daniel Oss</t>
  </si>
  <si>
    <t>Pierre Latour</t>
  </si>
  <si>
    <t>Edvald Boasson Hagen</t>
  </si>
  <si>
    <t>Anthony Turgis</t>
  </si>
  <si>
    <t>Alexis Vuillermoz</t>
  </si>
  <si>
    <t>Peter Sagan</t>
  </si>
  <si>
    <t>Guillaume Boivin</t>
  </si>
  <si>
    <t>Simon Clarke</t>
  </si>
  <si>
    <t>Hugo Houle</t>
  </si>
  <si>
    <t>Krists Neilands</t>
  </si>
  <si>
    <t>Nick Schultz</t>
  </si>
  <si>
    <t>Corbin Strong</t>
  </si>
  <si>
    <t>Dylan Teuns</t>
  </si>
  <si>
    <t>Michael Woods</t>
  </si>
  <si>
    <t>Anthon Charmig</t>
  </si>
  <si>
    <t>Jonas Gregaard</t>
  </si>
  <si>
    <t>Rasmus Tiller</t>
  </si>
  <si>
    <t>Tobias Halland Johannessen</t>
  </si>
  <si>
    <t>Alexander Kristoff</t>
  </si>
  <si>
    <t>Jonas Abrahamsen</t>
  </si>
  <si>
    <t>Ben O'Connor</t>
  </si>
  <si>
    <t>Søren Kragh Andersen</t>
  </si>
  <si>
    <t>Matej MOHORIC</t>
  </si>
  <si>
    <t>Tadej POGACAR</t>
  </si>
  <si>
    <t>Michal KWIATKOWSKI</t>
  </si>
  <si>
    <t>Daniel MARTÍNEZ</t>
  </si>
  <si>
    <t>Thomas Pidcock</t>
  </si>
  <si>
    <t>Lilian Calmejane</t>
  </si>
  <si>
    <t>Simon Yates</t>
  </si>
  <si>
    <t>Michael MORKOV</t>
  </si>
  <si>
    <t>Vegard Stake LAENGEN</t>
  </si>
  <si>
    <t>Rafal MAJKA</t>
  </si>
  <si>
    <t>Pascal Eenkhoorn</t>
  </si>
  <si>
    <t>Soren Waerenskjold</t>
  </si>
  <si>
    <t>#</t>
  </si>
  <si>
    <t>Best GC result</t>
  </si>
  <si>
    <t>#Wins</t>
  </si>
  <si>
    <t>Best stage result</t>
  </si>
  <si>
    <t>#StageWins</t>
  </si>
  <si>
    <t>#Top10s</t>
  </si>
  <si>
    <t>Total points</t>
  </si>
  <si>
    <t>ARNDT Nikias</t>
  </si>
  <si>
    <t>HAIG Jack</t>
  </si>
  <si>
    <t>Source: https://www.procyclingstats.com/race/tour-de-france/2023/startlist/previous-performance</t>
  </si>
  <si>
    <t>FirstName LastName</t>
  </si>
  <si>
    <t>Nikias ARNDT</t>
  </si>
  <si>
    <t>Jack HAIG</t>
  </si>
  <si>
    <t>Best GC Result</t>
  </si>
  <si>
    <t>Image</t>
  </si>
  <si>
    <t>Population</t>
  </si>
  <si>
    <t>Sum of Population</t>
  </si>
  <si>
    <t>Area</t>
  </si>
  <si>
    <t>Sum of Area</t>
  </si>
  <si>
    <t>Source: https://www.procyclingstats.com/</t>
  </si>
  <si>
    <t>City</t>
  </si>
  <si>
    <t>Follow Us or more Tips &amp; Tutorials</t>
  </si>
  <si>
    <t>https://www.myonlinetraininghub.com/excel-forum</t>
  </si>
  <si>
    <t>Excel Forum</t>
  </si>
  <si>
    <t>Support</t>
  </si>
  <si>
    <t>https://www.myonlinetraininghub.com/financial-modelling-course</t>
  </si>
  <si>
    <t>Financial Modelling</t>
  </si>
  <si>
    <t>https://www.myonlinetraininghub.com/excel-operations-management-course</t>
  </si>
  <si>
    <t>Excel for Operations Management</t>
  </si>
  <si>
    <t>https://www.myonlinetraininghub.com/excel-for-customer-service-professionals</t>
  </si>
  <si>
    <t>Excel for Customer Service Professionals</t>
  </si>
  <si>
    <t>https://www.myonlinetraininghub.com/excel-analysis-toolpak-course</t>
  </si>
  <si>
    <t>Excel Analysis ToolPak</t>
  </si>
  <si>
    <t>https://www.myonlinetraininghub.com/excel-for-finance-course</t>
  </si>
  <si>
    <t>Excel for Finance Professionals</t>
  </si>
  <si>
    <t>https://www.myonlinetraininghub.com/excel-for-decision-making-course</t>
  </si>
  <si>
    <t>Excel for Decision Making Under Uncertainty</t>
  </si>
  <si>
    <t>https://www.myonlinetraininghub.com/power-bi-course</t>
  </si>
  <si>
    <t>Power BI</t>
  </si>
  <si>
    <t>https://www.myonlinetraininghub.com/excel-dashboard-course</t>
  </si>
  <si>
    <t>Excel Dashboards</t>
  </si>
  <si>
    <t>https://www.myonlinetraininghub.com/power-pivot-course</t>
  </si>
  <si>
    <t>Power Pivot</t>
  </si>
  <si>
    <t>https://www.myonlinetraininghub.com/excel-pivottable-course</t>
  </si>
  <si>
    <t>Xtreme PivotTables</t>
  </si>
  <si>
    <t>https://www.myonlinetraininghub.com/excel-pivottable-course-quick-start</t>
  </si>
  <si>
    <t>PivotTable Quick Start</t>
  </si>
  <si>
    <t>https://www.myonlinetraininghub.com/excel-power-query-course</t>
  </si>
  <si>
    <t>Power Query</t>
  </si>
  <si>
    <t>https://www.myonlinetraininghub.com/advanced-excel-formulas-course</t>
  </si>
  <si>
    <t>Advanced Excel Formulas</t>
  </si>
  <si>
    <t>https://www.myonlinetraininghub.com/excel-expert-upgrade</t>
  </si>
  <si>
    <t>Advanced Excel</t>
  </si>
  <si>
    <t>Courses</t>
  </si>
  <si>
    <t>https://www.myonlinetraininghub.com/excel-webinars</t>
  </si>
  <si>
    <t>Excel Dashboards &amp; Power BI</t>
  </si>
  <si>
    <t>Webinar Replays</t>
  </si>
  <si>
    <t>https://www.myonlinetraininghub.com/category/excel-dashboard</t>
  </si>
  <si>
    <t>Excel Dashboard Blog Posts</t>
  </si>
  <si>
    <t>https://www.myonlinetraininghub.com/category/excel-charts</t>
  </si>
  <si>
    <t>Charting Blog Posts</t>
  </si>
  <si>
    <t>https://www.myonlinetraininghub.com/excel-functions</t>
  </si>
  <si>
    <t>Excel Functions</t>
  </si>
  <si>
    <t>Tutorials</t>
  </si>
  <si>
    <t>More Resources</t>
  </si>
  <si>
    <t>PivotTables with Images</t>
  </si>
  <si>
    <t>PivotTables with Data Types</t>
  </si>
  <si>
    <t>Copyright Notice</t>
  </si>
  <si>
    <t>The content in this file was created by Mynda Treacy from My Online Training Hub.</t>
  </si>
  <si>
    <t>Individual users are permitted to recreate the examples for personal practice only.</t>
  </si>
  <si>
    <r>
      <t xml:space="preserve">Recreating the examples for training or demonstration to others is </t>
    </r>
    <r>
      <rPr>
        <b/>
        <sz val="14"/>
        <rFont val="Calibri"/>
        <family val="2"/>
        <scheme val="minor"/>
      </rPr>
      <t>not permitted</t>
    </r>
    <r>
      <rPr>
        <sz val="14"/>
        <rFont val="Calibri"/>
        <family val="2"/>
        <scheme val="minor"/>
      </rPr>
      <t>, unless written consent is granted by Mynda Treacy.</t>
    </r>
  </si>
  <si>
    <t>The workbook and any sheets within must be accompanied by the following copyright notice: My Online Training Hub ©.</t>
  </si>
  <si>
    <t>This sheet must remain in any file that uses this data and or these techniques.</t>
  </si>
  <si>
    <t>Any uses of this workbook and/or data must include the above attribution.</t>
  </si>
  <si>
    <t>Social Channels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</si>
</sst>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9" x14ac:knownFonts="1">
    <font>
      <sz val="11"/>
      <color theme="1"/>
      <name val="Calibri"/>
      <family val="2"/>
      <scheme val="minor"/>
    </font>
    <font>
      <sz val="8"/>
      <name val="Calibri"/>
      <family val="2"/>
      <scheme val="minor"/>
    </font>
    <font>
      <i/>
      <sz val="11"/>
      <color theme="1"/>
      <name val="Calibri"/>
      <family val="2"/>
      <scheme val="minor"/>
    </font>
    <font>
      <b/>
      <sz val="11"/>
      <color theme="1"/>
      <name val="Calibri"/>
      <family val="2"/>
      <scheme val="minor"/>
    </font>
    <font>
      <u/>
      <sz val="11"/>
      <color theme="10"/>
      <name val="Calibri"/>
      <family val="2"/>
      <scheme val="minor"/>
    </font>
    <font>
      <sz val="11"/>
      <color theme="1"/>
      <name val="Segoe UI"/>
      <family val="2"/>
    </font>
    <font>
      <sz val="28"/>
      <color theme="0"/>
      <name val="Segoe UI Light"/>
      <family val="2"/>
    </font>
    <font>
      <sz val="14"/>
      <name val="Calibri"/>
      <family val="2"/>
      <scheme val="minor"/>
    </font>
    <font>
      <b/>
      <sz val="14"/>
      <name val="Calibri"/>
      <family val="2"/>
      <scheme val="minor"/>
    </font>
  </fonts>
  <fills count="3">
    <fill>
      <patternFill patternType="none"/>
    </fill>
    <fill>
      <patternFill patternType="gray125"/>
    </fill>
    <fill>
      <patternFill patternType="solid">
        <fgColor rgb="FF0F5511"/>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17">
    <xf numFmtId="0" fontId="0" fillId="0" borderId="0" xfId="0"/>
    <xf numFmtId="0" fontId="0" fillId="0" borderId="0" xfId="0" pivotButton="1"/>
    <xf numFmtId="0" fontId="0" fillId="0" borderId="0" xfId="0" applyAlignment="1">
      <alignment vertical="center"/>
    </xf>
    <xf numFmtId="0" fontId="0" fillId="0" borderId="0" xfId="0" applyAlignment="1">
      <alignment horizontal="center"/>
    </xf>
    <xf numFmtId="0" fontId="2" fillId="0" borderId="0" xfId="0" applyFont="1"/>
    <xf numFmtId="0" fontId="0" fillId="0" borderId="0" xfId="0" applyAlignment="1">
      <alignment horizontal="left" vertical="center"/>
    </xf>
    <xf numFmtId="0" fontId="0" fillId="0" borderId="0" xfId="0" applyAlignment="1">
      <alignment horizontal="center" vertical="center"/>
    </xf>
    <xf numFmtId="0" fontId="0" fillId="0" borderId="0" xfId="0" pivotButton="1" applyAlignment="1">
      <alignment vertical="center"/>
    </xf>
    <xf numFmtId="0" fontId="0" fillId="0" borderId="0" xfId="0" applyAlignment="1">
      <alignment vertical="top"/>
    </xf>
    <xf numFmtId="3" fontId="0" fillId="0" borderId="0" xfId="0" applyNumberFormat="1" applyAlignment="1">
      <alignment vertical="center"/>
    </xf>
    <xf numFmtId="0" fontId="5" fillId="0" borderId="0" xfId="0" applyFont="1"/>
    <xf numFmtId="0" fontId="6" fillId="2" borderId="0" xfId="0" applyFont="1" applyFill="1" applyAlignment="1">
      <alignment vertical="center"/>
    </xf>
    <xf numFmtId="0" fontId="4" fillId="0" borderId="0" xfId="1"/>
    <xf numFmtId="0" fontId="3" fillId="0" borderId="0" xfId="0" applyFont="1"/>
    <xf numFmtId="164" fontId="0" fillId="0" borderId="0" xfId="0" applyNumberFormat="1" applyAlignment="1">
      <alignment horizontal="left" indent="1"/>
    </xf>
    <xf numFmtId="0" fontId="7" fillId="0" borderId="0" xfId="0" applyFont="1"/>
    <xf numFmtId="0" fontId="7" fillId="0" borderId="0" xfId="0" applyFont="1" applyAlignment="1">
      <alignment vertical="center"/>
    </xf>
  </cellXfs>
  <cellStyles count="2">
    <cellStyle name="Hyperlink" xfId="1" builtinId="8"/>
    <cellStyle name="Normal" xfId="0" builtinId="0"/>
  </cellStyles>
  <dxfs count="127">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center"/>
    </dxf>
    <dxf>
      <alignment horizontal="center"/>
    </dxf>
    <dxf>
      <alignment vertical="center"/>
    </dxf>
    <dxf>
      <alignment vertical="center"/>
    </dxf>
    <dxf>
      <alignment vertical="center"/>
    </dxf>
    <dxf>
      <alignment vertical="center"/>
    </dxf>
    <dxf>
      <alignment vertical="center"/>
    </dxf>
    <dxf>
      <alignment horizontal="center"/>
    </dxf>
    <dxf>
      <alignment vertical="center"/>
    </dxf>
    <dxf>
      <alignment vertical="center"/>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sheetMetadata" Target="metadata.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5" Type="http://schemas.microsoft.com/office/2017/06/relationships/rdSupportingPropertyBag" Target="richData/rdsupportingpropertybag.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microsoft.com/office/2017/06/relationships/rdSupportingPropertyBagStructure" Target="richData/rdsupportingpropertybagstructure.xml"/><Relationship Id="rId5" Type="http://schemas.openxmlformats.org/officeDocument/2006/relationships/worksheet" Target="worksheets/sheet5.xml"/><Relationship Id="rId15" Type="http://schemas.openxmlformats.org/officeDocument/2006/relationships/connections" Target="connections.xml"/><Relationship Id="rId23" Type="http://schemas.microsoft.com/office/2017/06/relationships/richStyles" Target="richData/richStyles.xml"/><Relationship Id="rId28" Type="http://schemas.openxmlformats.org/officeDocument/2006/relationships/customXml" Target="../customXml/item1.xml"/><Relationship Id="rId10" Type="http://schemas.openxmlformats.org/officeDocument/2006/relationships/pivotCacheDefinition" Target="pivotCache/pivotCacheDefinition1.xml"/><Relationship Id="rId19" Type="http://schemas.microsoft.com/office/2020/07/relationships/rdRichValueWebImage" Target="richData/rdRichValueWebIm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microsoft.com/office/2017/06/relationships/rdArray" Target="richData/rdarray.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68.svg"/><Relationship Id="rId2" Type="http://schemas.openxmlformats.org/officeDocument/2006/relationships/image" Target="../media/image67.png"/><Relationship Id="rId1" Type="http://schemas.openxmlformats.org/officeDocument/2006/relationships/hyperlink" Target="https://www.myonlinetraininghub.com/" TargetMode="External"/><Relationship Id="rId5" Type="http://schemas.openxmlformats.org/officeDocument/2006/relationships/image" Target="../media/image70.png"/><Relationship Id="rId4" Type="http://schemas.openxmlformats.org/officeDocument/2006/relationships/image" Target="../media/image69.png"/></Relationships>
</file>

<file path=xl/drawings/_rels/drawing2.xml.rels><?xml version="1.0" encoding="UTF-8" standalone="yes"?>
<Relationships xmlns="http://schemas.openxmlformats.org/package/2006/relationships"><Relationship Id="rId3" Type="http://schemas.openxmlformats.org/officeDocument/2006/relationships/image" Target="../media/image72.png"/><Relationship Id="rId7" Type="http://schemas.openxmlformats.org/officeDocument/2006/relationships/image" Target="../media/image68.svg"/><Relationship Id="rId2" Type="http://schemas.openxmlformats.org/officeDocument/2006/relationships/hyperlink" Target="https://www.myonlinetraininghub.com/images-in-excel-pivottables" TargetMode="External"/><Relationship Id="rId1" Type="http://schemas.openxmlformats.org/officeDocument/2006/relationships/image" Target="../media/image71.png"/><Relationship Id="rId6" Type="http://schemas.openxmlformats.org/officeDocument/2006/relationships/image" Target="../media/image67.png"/><Relationship Id="rId5" Type="http://schemas.openxmlformats.org/officeDocument/2006/relationships/hyperlink" Target="https://youtu.be/yfSx0_i6fEU" TargetMode="External"/><Relationship Id="rId4" Type="http://schemas.openxmlformats.org/officeDocument/2006/relationships/image" Target="../media/image73.svg"/></Relationships>
</file>

<file path=xl/drawings/_rels/drawing3.xml.rels><?xml version="1.0" encoding="UTF-8" standalone="yes"?>
<Relationships xmlns="http://schemas.openxmlformats.org/package/2006/relationships"><Relationship Id="rId3" Type="http://schemas.openxmlformats.org/officeDocument/2006/relationships/image" Target="../media/image73.svg"/><Relationship Id="rId2" Type="http://schemas.openxmlformats.org/officeDocument/2006/relationships/image" Target="../media/image72.png"/><Relationship Id="rId1" Type="http://schemas.openxmlformats.org/officeDocument/2006/relationships/hyperlink" Target="https://www.myonlinetraininghub.com/images-in-excel-pivottables" TargetMode="External"/><Relationship Id="rId6" Type="http://schemas.openxmlformats.org/officeDocument/2006/relationships/image" Target="../media/image68.svg"/><Relationship Id="rId5" Type="http://schemas.openxmlformats.org/officeDocument/2006/relationships/image" Target="../media/image67.png"/><Relationship Id="rId4" Type="http://schemas.openxmlformats.org/officeDocument/2006/relationships/hyperlink" Target="https://youtu.be/yfSx0_i6fEU"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instagram.com/mynda.treacy/" TargetMode="External"/><Relationship Id="rId13" Type="http://schemas.openxmlformats.org/officeDocument/2006/relationships/image" Target="../media/image76.png"/><Relationship Id="rId3" Type="http://schemas.openxmlformats.org/officeDocument/2006/relationships/image" Target="../media/image68.svg"/><Relationship Id="rId7" Type="http://schemas.openxmlformats.org/officeDocument/2006/relationships/image" Target="../media/image70.png"/><Relationship Id="rId12" Type="http://schemas.openxmlformats.org/officeDocument/2006/relationships/hyperlink" Target="https://www.tiktok.com/@myndatreacy" TargetMode="External"/><Relationship Id="rId17" Type="http://schemas.openxmlformats.org/officeDocument/2006/relationships/image" Target="../media/image78.png"/><Relationship Id="rId2" Type="http://schemas.openxmlformats.org/officeDocument/2006/relationships/image" Target="../media/image67.png"/><Relationship Id="rId16" Type="http://schemas.openxmlformats.org/officeDocument/2006/relationships/hyperlink" Target="https://twitter.com/OnlineTrainingH" TargetMode="External"/><Relationship Id="rId1" Type="http://schemas.openxmlformats.org/officeDocument/2006/relationships/hyperlink" Target="https://www.myonlinetraininghub.com/" TargetMode="External"/><Relationship Id="rId6" Type="http://schemas.openxmlformats.org/officeDocument/2006/relationships/hyperlink" Target="https://www.linkedin.com/in/myndatreacy/" TargetMode="External"/><Relationship Id="rId11" Type="http://schemas.openxmlformats.org/officeDocument/2006/relationships/image" Target="../media/image75.png"/><Relationship Id="rId5" Type="http://schemas.openxmlformats.org/officeDocument/2006/relationships/image" Target="../media/image69.png"/><Relationship Id="rId15" Type="http://schemas.openxmlformats.org/officeDocument/2006/relationships/image" Target="../media/image77.png"/><Relationship Id="rId10" Type="http://schemas.openxmlformats.org/officeDocument/2006/relationships/hyperlink" Target="https://www.pinterest.com.au/myndatreacy/" TargetMode="External"/><Relationship Id="rId4" Type="http://schemas.openxmlformats.org/officeDocument/2006/relationships/hyperlink" Target="https://www.youtube.com/user/MyOnlineTrainingHub" TargetMode="External"/><Relationship Id="rId9" Type="http://schemas.openxmlformats.org/officeDocument/2006/relationships/image" Target="../media/image74.png"/><Relationship Id="rId14" Type="http://schemas.openxmlformats.org/officeDocument/2006/relationships/hyperlink" Target="https://www.facebook.com/MyOnlineTrainingHub" TargetMode="External"/></Relationships>
</file>

<file path=xl/drawings/drawing1.xml><?xml version="1.0" encoding="utf-8"?>
<xdr:wsDr xmlns:xdr="http://schemas.openxmlformats.org/drawingml/2006/spreadsheetDrawing" xmlns:a="http://schemas.openxmlformats.org/drawingml/2006/main">
  <xdr:oneCellAnchor>
    <xdr:from>
      <xdr:col>10</xdr:col>
      <xdr:colOff>428625</xdr:colOff>
      <xdr:row>0</xdr:row>
      <xdr:rowOff>85725</xdr:rowOff>
    </xdr:from>
    <xdr:ext cx="3705377" cy="504824"/>
    <xdr:pic>
      <xdr:nvPicPr>
        <xdr:cNvPr id="2" name="my-online-training-hub-logo-2">
          <a:hlinkClick xmlns:r="http://schemas.openxmlformats.org/officeDocument/2006/relationships" r:id="rId1"/>
          <a:extLst>
            <a:ext uri="{FF2B5EF4-FFF2-40B4-BE49-F238E27FC236}">
              <a16:creationId xmlns:a16="http://schemas.microsoft.com/office/drawing/2014/main" id="{BD946DFF-3ED7-4639-963F-D90F819D54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238875" y="85725"/>
          <a:ext cx="3705377" cy="504824"/>
        </a:xfrm>
        <a:prstGeom prst="rect">
          <a:avLst/>
        </a:prstGeom>
      </xdr:spPr>
    </xdr:pic>
    <xdr:clientData/>
  </xdr:oneCellAnchor>
  <xdr:twoCellAnchor editAs="oneCell">
    <xdr:from>
      <xdr:col>1</xdr:col>
      <xdr:colOff>0</xdr:colOff>
      <xdr:row>11</xdr:row>
      <xdr:rowOff>0</xdr:rowOff>
    </xdr:from>
    <xdr:to>
      <xdr:col>2</xdr:col>
      <xdr:colOff>0</xdr:colOff>
      <xdr:row>11</xdr:row>
      <xdr:rowOff>0</xdr:rowOff>
    </xdr:to>
    <xdr:pic>
      <xdr:nvPicPr>
        <xdr:cNvPr id="3" name="Picture 2" descr="YouTube Channel">
          <a:extLst>
            <a:ext uri="{FF2B5EF4-FFF2-40B4-BE49-F238E27FC236}">
              <a16:creationId xmlns:a16="http://schemas.microsoft.com/office/drawing/2014/main" id="{FAE4DCDE-E968-4827-8002-8EE6C4E07C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295275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2</xdr:col>
      <xdr:colOff>0</xdr:colOff>
      <xdr:row>11</xdr:row>
      <xdr:rowOff>0</xdr:rowOff>
    </xdr:to>
    <xdr:pic>
      <xdr:nvPicPr>
        <xdr:cNvPr id="4" name="Picture 3" descr="LinkedIn Profile">
          <a:extLst>
            <a:ext uri="{FF2B5EF4-FFF2-40B4-BE49-F238E27FC236}">
              <a16:creationId xmlns:a16="http://schemas.microsoft.com/office/drawing/2014/main" id="{9A5A7752-9F76-4955-9ABD-810448E1BB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295275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38099</xdr:colOff>
      <xdr:row>1</xdr:row>
      <xdr:rowOff>190500</xdr:rowOff>
    </xdr:from>
    <xdr:to>
      <xdr:col>0</xdr:col>
      <xdr:colOff>2200274</xdr:colOff>
      <xdr:row>12</xdr:row>
      <xdr:rowOff>333375</xdr:rowOff>
    </xdr:to>
    <mc:AlternateContent xmlns:mc="http://schemas.openxmlformats.org/markup-compatibility/2006">
      <mc:Choice xmlns:a14="http://schemas.microsoft.com/office/drawing/2010/main" Requires="a14">
        <xdr:graphicFrame macro="">
          <xdr:nvGraphicFramePr>
            <xdr:cNvPr id="2" name="Team">
              <a:extLst>
                <a:ext uri="{FF2B5EF4-FFF2-40B4-BE49-F238E27FC236}">
                  <a16:creationId xmlns:a16="http://schemas.microsoft.com/office/drawing/2014/main" id="{0CFDDC7B-B507-C17A-1615-D8F8B3611AF3}"/>
                </a:ext>
              </a:extLst>
            </xdr:cNvPr>
            <xdr:cNvGraphicFramePr/>
          </xdr:nvGraphicFramePr>
          <xdr:xfrm>
            <a:off x="0" y="0"/>
            <a:ext cx="0" cy="0"/>
          </xdr:xfrm>
          <a:graphic>
            <a:graphicData uri="http://schemas.microsoft.com/office/drawing/2010/slicer">
              <sle:slicer xmlns:sle="http://schemas.microsoft.com/office/drawing/2010/slicer" name="Team"/>
            </a:graphicData>
          </a:graphic>
        </xdr:graphicFrame>
      </mc:Choice>
      <mc:Fallback>
        <xdr:sp macro="" textlink="">
          <xdr:nvSpPr>
            <xdr:cNvPr id="0" name=""/>
            <xdr:cNvSpPr>
              <a:spLocks noTextEdit="1"/>
            </xdr:cNvSpPr>
          </xdr:nvSpPr>
          <xdr:spPr>
            <a:xfrm>
              <a:off x="38099" y="809625"/>
              <a:ext cx="2162175" cy="46577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85725</xdr:colOff>
      <xdr:row>2</xdr:row>
      <xdr:rowOff>66675</xdr:rowOff>
    </xdr:from>
    <xdr:to>
      <xdr:col>1</xdr:col>
      <xdr:colOff>1609725</xdr:colOff>
      <xdr:row>4</xdr:row>
      <xdr:rowOff>295275</xdr:rowOff>
    </xdr:to>
    <xdr:pic>
      <xdr:nvPicPr>
        <xdr:cNvPr id="3" name="Picture 2" descr="Website logo">
          <a:extLst>
            <a:ext uri="{FF2B5EF4-FFF2-40B4-BE49-F238E27FC236}">
              <a16:creationId xmlns:a16="http://schemas.microsoft.com/office/drawing/2014/main" id="{0739D6F7-A72E-D9F2-7605-CD98F95FA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2675" y="1247775"/>
          <a:ext cx="152400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2238375</xdr:colOff>
      <xdr:row>1</xdr:row>
      <xdr:rowOff>19050</xdr:rowOff>
    </xdr:from>
    <xdr:to>
      <xdr:col>4</xdr:col>
      <xdr:colOff>609600</xdr:colOff>
      <xdr:row>1</xdr:row>
      <xdr:rowOff>752475</xdr:rowOff>
    </xdr:to>
    <xdr:sp macro="" textlink="">
      <xdr:nvSpPr>
        <xdr:cNvPr id="4" name="TextBox 3">
          <a:extLst>
            <a:ext uri="{FF2B5EF4-FFF2-40B4-BE49-F238E27FC236}">
              <a16:creationId xmlns:a16="http://schemas.microsoft.com/office/drawing/2014/main" id="{34DDD511-407B-9327-75B1-346AE1199FAD}"/>
            </a:ext>
          </a:extLst>
        </xdr:cNvPr>
        <xdr:cNvSpPr txBox="1"/>
      </xdr:nvSpPr>
      <xdr:spPr>
        <a:xfrm>
          <a:off x="2238375" y="638175"/>
          <a:ext cx="4810125"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4400">
              <a:latin typeface="Franklin Gothic Demi Cond" panose="020B0706030402020204" pitchFamily="34" charset="0"/>
            </a:rPr>
            <a:t>Best GC Result</a:t>
          </a:r>
          <a:endParaRPr lang="en-AU" sz="2000">
            <a:latin typeface="Franklin Gothic Demi Cond" panose="020B0706030402020204" pitchFamily="34" charset="0"/>
          </a:endParaRPr>
        </a:p>
      </xdr:txBody>
    </xdr:sp>
    <xdr:clientData/>
  </xdr:twoCellAnchor>
  <xdr:twoCellAnchor>
    <xdr:from>
      <xdr:col>0</xdr:col>
      <xdr:colOff>2228850</xdr:colOff>
      <xdr:row>1</xdr:row>
      <xdr:rowOff>561976</xdr:rowOff>
    </xdr:from>
    <xdr:to>
      <xdr:col>2</xdr:col>
      <xdr:colOff>95250</xdr:colOff>
      <xdr:row>3</xdr:row>
      <xdr:rowOff>66676</xdr:rowOff>
    </xdr:to>
    <xdr:sp macro="" textlink="">
      <xdr:nvSpPr>
        <xdr:cNvPr id="5" name="TextBox 4">
          <a:extLst>
            <a:ext uri="{FF2B5EF4-FFF2-40B4-BE49-F238E27FC236}">
              <a16:creationId xmlns:a16="http://schemas.microsoft.com/office/drawing/2014/main" id="{111FC482-7653-A37B-F60E-249E4CA0A029}"/>
            </a:ext>
          </a:extLst>
        </xdr:cNvPr>
        <xdr:cNvSpPr txBox="1"/>
      </xdr:nvSpPr>
      <xdr:spPr>
        <a:xfrm>
          <a:off x="2228850" y="1181101"/>
          <a:ext cx="19240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i="1">
              <a:solidFill>
                <a:schemeClr val="dk1"/>
              </a:solidFill>
              <a:effectLst/>
              <a:latin typeface="+mn-lt"/>
              <a:ea typeface="+mn-ea"/>
              <a:cs typeface="+mn-cs"/>
            </a:rPr>
            <a:t>Source:</a:t>
          </a:r>
          <a:r>
            <a:rPr lang="en-AU" sz="1100" i="1" baseline="0">
              <a:solidFill>
                <a:schemeClr val="dk1"/>
              </a:solidFill>
              <a:effectLst/>
              <a:latin typeface="+mn-lt"/>
              <a:ea typeface="+mn-ea"/>
              <a:cs typeface="+mn-cs"/>
            </a:rPr>
            <a:t> procyclingstats.com</a:t>
          </a:r>
          <a:endParaRPr lang="en-AU">
            <a:effectLst/>
          </a:endParaRPr>
        </a:p>
      </xdr:txBody>
    </xdr:sp>
    <xdr:clientData/>
  </xdr:twoCellAnchor>
  <xdr:oneCellAnchor>
    <xdr:from>
      <xdr:col>1</xdr:col>
      <xdr:colOff>1771650</xdr:colOff>
      <xdr:row>0</xdr:row>
      <xdr:rowOff>190499</xdr:rowOff>
    </xdr:from>
    <xdr:ext cx="1162050" cy="295275"/>
    <xdr:grpSp>
      <xdr:nvGrpSpPr>
        <xdr:cNvPr id="6" name="Group 5">
          <a:hlinkClick xmlns:r="http://schemas.openxmlformats.org/officeDocument/2006/relationships" r:id="rId2"/>
          <a:extLst>
            <a:ext uri="{FF2B5EF4-FFF2-40B4-BE49-F238E27FC236}">
              <a16:creationId xmlns:a16="http://schemas.microsoft.com/office/drawing/2014/main" id="{2FB2335E-BEFE-4D8A-AFAF-7D4BAF557D3A}"/>
            </a:ext>
          </a:extLst>
        </xdr:cNvPr>
        <xdr:cNvGrpSpPr/>
      </xdr:nvGrpSpPr>
      <xdr:grpSpPr>
        <a:xfrm>
          <a:off x="4038600" y="190499"/>
          <a:ext cx="1162050" cy="295275"/>
          <a:chOff x="4486275" y="142875"/>
          <a:chExt cx="1162050" cy="295275"/>
        </a:xfrm>
      </xdr:grpSpPr>
      <xdr:sp macro="" textlink="">
        <xdr:nvSpPr>
          <xdr:cNvPr id="7" name="Rectangle: Rounded Corners 6">
            <a:extLst>
              <a:ext uri="{FF2B5EF4-FFF2-40B4-BE49-F238E27FC236}">
                <a16:creationId xmlns:a16="http://schemas.microsoft.com/office/drawing/2014/main" id="{9559AD4A-787C-6009-46CA-8CC03A1DCCE7}"/>
              </a:ext>
            </a:extLst>
          </xdr:cNvPr>
          <xdr:cNvSpPr/>
        </xdr:nvSpPr>
        <xdr:spPr>
          <a:xfrm>
            <a:off x="4486275" y="142875"/>
            <a:ext cx="1162050" cy="295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8" name="Graphic 7" descr="Document">
            <a:extLst>
              <a:ext uri="{FF2B5EF4-FFF2-40B4-BE49-F238E27FC236}">
                <a16:creationId xmlns:a16="http://schemas.microsoft.com/office/drawing/2014/main" id="{C26B6F05-EC66-D0BD-EF4D-EFEC4B1670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391149" y="171449"/>
            <a:ext cx="238126" cy="238126"/>
          </a:xfrm>
          <a:prstGeom prst="rect">
            <a:avLst/>
          </a:prstGeom>
        </xdr:spPr>
      </xdr:pic>
    </xdr:grpSp>
    <xdr:clientData/>
  </xdr:oneCellAnchor>
  <xdr:oneCellAnchor>
    <xdr:from>
      <xdr:col>3</xdr:col>
      <xdr:colOff>742949</xdr:colOff>
      <xdr:row>0</xdr:row>
      <xdr:rowOff>190499</xdr:rowOff>
    </xdr:from>
    <xdr:ext cx="1362075" cy="295275"/>
    <xdr:grpSp>
      <xdr:nvGrpSpPr>
        <xdr:cNvPr id="9" name="Group 8">
          <a:hlinkClick xmlns:r="http://schemas.openxmlformats.org/officeDocument/2006/relationships" r:id="rId5"/>
          <a:extLst>
            <a:ext uri="{FF2B5EF4-FFF2-40B4-BE49-F238E27FC236}">
              <a16:creationId xmlns:a16="http://schemas.microsoft.com/office/drawing/2014/main" id="{4C632119-5233-4C6E-9F1F-6FFDF9C23577}"/>
            </a:ext>
          </a:extLst>
        </xdr:cNvPr>
        <xdr:cNvGrpSpPr/>
      </xdr:nvGrpSpPr>
      <xdr:grpSpPr>
        <a:xfrm>
          <a:off x="5343524" y="190499"/>
          <a:ext cx="1362075" cy="295275"/>
          <a:chOff x="5400674" y="152400"/>
          <a:chExt cx="1362075" cy="295275"/>
        </a:xfrm>
      </xdr:grpSpPr>
      <xdr:sp macro="" textlink="">
        <xdr:nvSpPr>
          <xdr:cNvPr id="10" name="Rectangle: Rounded Corners 9">
            <a:extLst>
              <a:ext uri="{FF2B5EF4-FFF2-40B4-BE49-F238E27FC236}">
                <a16:creationId xmlns:a16="http://schemas.microsoft.com/office/drawing/2014/main" id="{5BD193D2-7A42-46C0-C205-BE7DBD7B7948}"/>
              </a:ext>
            </a:extLst>
          </xdr:cNvPr>
          <xdr:cNvSpPr/>
        </xdr:nvSpPr>
        <xdr:spPr>
          <a:xfrm>
            <a:off x="5400674" y="152400"/>
            <a:ext cx="1362075" cy="295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11" name="Group 10">
            <a:extLst>
              <a:ext uri="{FF2B5EF4-FFF2-40B4-BE49-F238E27FC236}">
                <a16:creationId xmlns:a16="http://schemas.microsoft.com/office/drawing/2014/main" id="{FE15F4CB-2132-6D6C-A1EB-D586A13A470B}"/>
              </a:ext>
            </a:extLst>
          </xdr:cNvPr>
          <xdr:cNvGrpSpPr/>
        </xdr:nvGrpSpPr>
        <xdr:grpSpPr>
          <a:xfrm>
            <a:off x="6419850" y="200025"/>
            <a:ext cx="280427" cy="200025"/>
            <a:chOff x="5495924" y="2943225"/>
            <a:chExt cx="1362075" cy="971550"/>
          </a:xfrm>
        </xdr:grpSpPr>
        <xdr:sp macro="" textlink="">
          <xdr:nvSpPr>
            <xdr:cNvPr id="12" name="Rectangle: Rounded Corners 11">
              <a:extLst>
                <a:ext uri="{FF2B5EF4-FFF2-40B4-BE49-F238E27FC236}">
                  <a16:creationId xmlns:a16="http://schemas.microsoft.com/office/drawing/2014/main" id="{D2A37733-315A-B78E-620A-DA2FB7F4FDE3}"/>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3" name="Isosceles Triangle 12">
              <a:extLst>
                <a:ext uri="{FF2B5EF4-FFF2-40B4-BE49-F238E27FC236}">
                  <a16:creationId xmlns:a16="http://schemas.microsoft.com/office/drawing/2014/main" id="{6996DBFD-D3DA-1C81-30A6-C3D5A29EC481}"/>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oneCellAnchor>
  <xdr:oneCellAnchor>
    <xdr:from>
      <xdr:col>4</xdr:col>
      <xdr:colOff>761847</xdr:colOff>
      <xdr:row>0</xdr:row>
      <xdr:rowOff>57151</xdr:rowOff>
    </xdr:from>
    <xdr:ext cx="3705377" cy="504824"/>
    <xdr:pic>
      <xdr:nvPicPr>
        <xdr:cNvPr id="23" name="my-online-training-hub-logo-2">
          <a:extLst>
            <a:ext uri="{FF2B5EF4-FFF2-40B4-BE49-F238E27FC236}">
              <a16:creationId xmlns:a16="http://schemas.microsoft.com/office/drawing/2014/main" id="{D948DFB2-256D-4E6C-9BCB-90A96B54E84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200747" y="57151"/>
          <a:ext cx="3705377" cy="50482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457200</xdr:colOff>
      <xdr:row>1</xdr:row>
      <xdr:rowOff>161925</xdr:rowOff>
    </xdr:from>
    <xdr:to>
      <xdr:col>6</xdr:col>
      <xdr:colOff>504825</xdr:colOff>
      <xdr:row>6</xdr:row>
      <xdr:rowOff>133350</xdr:rowOff>
    </xdr:to>
    <mc:AlternateContent xmlns:mc="http://schemas.openxmlformats.org/markup-compatibility/2006" xmlns:a14="http://schemas.microsoft.com/office/drawing/2010/main">
      <mc:Choice Requires="a14">
        <xdr:graphicFrame macro="">
          <xdr:nvGraphicFramePr>
            <xdr:cNvPr id="2" name="Country">
              <a:extLst>
                <a:ext uri="{FF2B5EF4-FFF2-40B4-BE49-F238E27FC236}">
                  <a16:creationId xmlns:a16="http://schemas.microsoft.com/office/drawing/2014/main" id="{568099A7-5A16-2F14-622F-A6A6BA10DF71}"/>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5162550" y="352425"/>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2</xdr:col>
      <xdr:colOff>723900</xdr:colOff>
      <xdr:row>0</xdr:row>
      <xdr:rowOff>190499</xdr:rowOff>
    </xdr:from>
    <xdr:ext cx="1162050" cy="295275"/>
    <xdr:grpSp>
      <xdr:nvGrpSpPr>
        <xdr:cNvPr id="3" name="Group 2">
          <a:hlinkClick xmlns:r="http://schemas.openxmlformats.org/officeDocument/2006/relationships" r:id="rId1"/>
          <a:extLst>
            <a:ext uri="{FF2B5EF4-FFF2-40B4-BE49-F238E27FC236}">
              <a16:creationId xmlns:a16="http://schemas.microsoft.com/office/drawing/2014/main" id="{1C7773AC-C3C7-4BFF-A0E3-DB9105391CFB}"/>
            </a:ext>
          </a:extLst>
        </xdr:cNvPr>
        <xdr:cNvGrpSpPr/>
      </xdr:nvGrpSpPr>
      <xdr:grpSpPr>
        <a:xfrm>
          <a:off x="4371975" y="190499"/>
          <a:ext cx="1162050" cy="295275"/>
          <a:chOff x="4486275" y="142875"/>
          <a:chExt cx="1162050" cy="295275"/>
        </a:xfrm>
      </xdr:grpSpPr>
      <xdr:sp macro="" textlink="">
        <xdr:nvSpPr>
          <xdr:cNvPr id="4" name="Rectangle: Rounded Corners 3">
            <a:extLst>
              <a:ext uri="{FF2B5EF4-FFF2-40B4-BE49-F238E27FC236}">
                <a16:creationId xmlns:a16="http://schemas.microsoft.com/office/drawing/2014/main" id="{2B656E96-B3AA-2599-3DE3-74BA210DD113}"/>
              </a:ext>
            </a:extLst>
          </xdr:cNvPr>
          <xdr:cNvSpPr/>
        </xdr:nvSpPr>
        <xdr:spPr>
          <a:xfrm>
            <a:off x="4486275" y="142875"/>
            <a:ext cx="1162050" cy="295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read tutorial</a:t>
            </a:r>
          </a:p>
        </xdr:txBody>
      </xdr:sp>
      <xdr:pic>
        <xdr:nvPicPr>
          <xdr:cNvPr id="5" name="Graphic 4" descr="Document">
            <a:extLst>
              <a:ext uri="{FF2B5EF4-FFF2-40B4-BE49-F238E27FC236}">
                <a16:creationId xmlns:a16="http://schemas.microsoft.com/office/drawing/2014/main" id="{918F9DEA-679C-E4C7-84E3-14CF4D78F3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391149" y="171449"/>
            <a:ext cx="238126" cy="238126"/>
          </a:xfrm>
          <a:prstGeom prst="rect">
            <a:avLst/>
          </a:prstGeom>
        </xdr:spPr>
      </xdr:pic>
    </xdr:grpSp>
    <xdr:clientData/>
  </xdr:oneCellAnchor>
  <xdr:oneCellAnchor>
    <xdr:from>
      <xdr:col>4</xdr:col>
      <xdr:colOff>114299</xdr:colOff>
      <xdr:row>0</xdr:row>
      <xdr:rowOff>190499</xdr:rowOff>
    </xdr:from>
    <xdr:ext cx="1362075" cy="295275"/>
    <xdr:grpSp>
      <xdr:nvGrpSpPr>
        <xdr:cNvPr id="6" name="Group 5">
          <a:hlinkClick xmlns:r="http://schemas.openxmlformats.org/officeDocument/2006/relationships" r:id="rId4"/>
          <a:extLst>
            <a:ext uri="{FF2B5EF4-FFF2-40B4-BE49-F238E27FC236}">
              <a16:creationId xmlns:a16="http://schemas.microsoft.com/office/drawing/2014/main" id="{29369A9A-8A66-4503-A7DD-B27C49D8F8DC}"/>
            </a:ext>
          </a:extLst>
        </xdr:cNvPr>
        <xdr:cNvGrpSpPr/>
      </xdr:nvGrpSpPr>
      <xdr:grpSpPr>
        <a:xfrm>
          <a:off x="5714999" y="190499"/>
          <a:ext cx="1362075" cy="295275"/>
          <a:chOff x="5400674" y="152400"/>
          <a:chExt cx="1362075" cy="295275"/>
        </a:xfrm>
      </xdr:grpSpPr>
      <xdr:sp macro="" textlink="">
        <xdr:nvSpPr>
          <xdr:cNvPr id="7" name="Rectangle: Rounded Corners 6">
            <a:extLst>
              <a:ext uri="{FF2B5EF4-FFF2-40B4-BE49-F238E27FC236}">
                <a16:creationId xmlns:a16="http://schemas.microsoft.com/office/drawing/2014/main" id="{EBF4274E-DBF8-63D5-691C-11AEF47BCCCA}"/>
              </a:ext>
            </a:extLst>
          </xdr:cNvPr>
          <xdr:cNvSpPr/>
        </xdr:nvSpPr>
        <xdr:spPr>
          <a:xfrm>
            <a:off x="5400674" y="152400"/>
            <a:ext cx="1362075" cy="2952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AU" sz="1100">
                <a:latin typeface="Segoe UI" panose="020B0502040204020203" pitchFamily="34" charset="0"/>
                <a:cs typeface="Segoe UI" panose="020B0502040204020203" pitchFamily="34" charset="0"/>
              </a:rPr>
              <a:t>watch tutorial</a:t>
            </a:r>
          </a:p>
        </xdr:txBody>
      </xdr:sp>
      <xdr:grpSp>
        <xdr:nvGrpSpPr>
          <xdr:cNvPr id="8" name="Group 7">
            <a:extLst>
              <a:ext uri="{FF2B5EF4-FFF2-40B4-BE49-F238E27FC236}">
                <a16:creationId xmlns:a16="http://schemas.microsoft.com/office/drawing/2014/main" id="{0B38C94F-DD97-7194-988C-5CFA99EAE376}"/>
              </a:ext>
            </a:extLst>
          </xdr:cNvPr>
          <xdr:cNvGrpSpPr/>
        </xdr:nvGrpSpPr>
        <xdr:grpSpPr>
          <a:xfrm>
            <a:off x="6419850" y="200025"/>
            <a:ext cx="280427" cy="200025"/>
            <a:chOff x="5495924" y="2943225"/>
            <a:chExt cx="1362075" cy="971550"/>
          </a:xfrm>
        </xdr:grpSpPr>
        <xdr:sp macro="" textlink="">
          <xdr:nvSpPr>
            <xdr:cNvPr id="9" name="Rectangle: Rounded Corners 8">
              <a:extLst>
                <a:ext uri="{FF2B5EF4-FFF2-40B4-BE49-F238E27FC236}">
                  <a16:creationId xmlns:a16="http://schemas.microsoft.com/office/drawing/2014/main" id="{C9BC2128-4E57-3DBB-93FE-4471D9A09C49}"/>
                </a:ext>
              </a:extLst>
            </xdr:cNvPr>
            <xdr:cNvSpPr/>
          </xdr:nvSpPr>
          <xdr:spPr>
            <a:xfrm>
              <a:off x="5495924" y="2943225"/>
              <a:ext cx="1362075" cy="971550"/>
            </a:xfrm>
            <a:prstGeom prst="roundRect">
              <a:avLst>
                <a:gd name="adj" fmla="val 23738"/>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Isosceles Triangle 9">
              <a:extLst>
                <a:ext uri="{FF2B5EF4-FFF2-40B4-BE49-F238E27FC236}">
                  <a16:creationId xmlns:a16="http://schemas.microsoft.com/office/drawing/2014/main" id="{CA5854B7-D698-606E-23F3-51DC786A6777}"/>
                </a:ext>
              </a:extLst>
            </xdr:cNvPr>
            <xdr:cNvSpPr/>
          </xdr:nvSpPr>
          <xdr:spPr>
            <a:xfrm rot="5400000">
              <a:off x="5960961" y="3267000"/>
              <a:ext cx="432000" cy="324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oneCellAnchor>
  <xdr:oneCellAnchor>
    <xdr:from>
      <xdr:col>6</xdr:col>
      <xdr:colOff>333222</xdr:colOff>
      <xdr:row>0</xdr:row>
      <xdr:rowOff>57151</xdr:rowOff>
    </xdr:from>
    <xdr:ext cx="3705377" cy="504824"/>
    <xdr:pic>
      <xdr:nvPicPr>
        <xdr:cNvPr id="11" name="my-online-training-hub-logo-2">
          <a:extLst>
            <a:ext uri="{FF2B5EF4-FFF2-40B4-BE49-F238E27FC236}">
              <a16:creationId xmlns:a16="http://schemas.microsoft.com/office/drawing/2014/main" id="{BAF3A6DB-5973-462C-BE44-60384AAD69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324572" y="57151"/>
          <a:ext cx="3705377" cy="50482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2143125</xdr:colOff>
      <xdr:row>0</xdr:row>
      <xdr:rowOff>66675</xdr:rowOff>
    </xdr:from>
    <xdr:ext cx="3705377" cy="504824"/>
    <xdr:pic>
      <xdr:nvPicPr>
        <xdr:cNvPr id="2" name="my-online-training-hub-logo-2">
          <a:hlinkClick xmlns:r="http://schemas.openxmlformats.org/officeDocument/2006/relationships" r:id="rId1"/>
          <a:extLst>
            <a:ext uri="{FF2B5EF4-FFF2-40B4-BE49-F238E27FC236}">
              <a16:creationId xmlns:a16="http://schemas.microsoft.com/office/drawing/2014/main" id="{AE1929A7-7021-4825-86B6-CAA479E97A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95925" y="66675"/>
          <a:ext cx="3705377" cy="504824"/>
        </a:xfrm>
        <a:prstGeom prst="rect">
          <a:avLst/>
        </a:prstGeom>
      </xdr:spPr>
    </xdr:pic>
    <xdr:clientData/>
  </xdr:oneCellAnchor>
  <xdr:oneCellAnchor>
    <xdr:from>
      <xdr:col>1</xdr:col>
      <xdr:colOff>0</xdr:colOff>
      <xdr:row>30</xdr:row>
      <xdr:rowOff>166687</xdr:rowOff>
    </xdr:from>
    <xdr:ext cx="609600" cy="609600"/>
    <xdr:pic>
      <xdr:nvPicPr>
        <xdr:cNvPr id="3" name="Picture 2" descr="YouTube Channel">
          <a:hlinkClick xmlns:r="http://schemas.openxmlformats.org/officeDocument/2006/relationships" r:id="rId4"/>
          <a:extLst>
            <a:ext uri="{FF2B5EF4-FFF2-40B4-BE49-F238E27FC236}">
              <a16:creationId xmlns:a16="http://schemas.microsoft.com/office/drawing/2014/main" id="{5A6C0148-0CA3-4405-AB8A-94B8F01809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266700" y="58816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822325</xdr:colOff>
      <xdr:row>30</xdr:row>
      <xdr:rowOff>166687</xdr:rowOff>
    </xdr:from>
    <xdr:ext cx="609600" cy="609600"/>
    <xdr:pic>
      <xdr:nvPicPr>
        <xdr:cNvPr id="4" name="Picture 3" descr="LinkedIn Profile">
          <a:hlinkClick xmlns:r="http://schemas.openxmlformats.org/officeDocument/2006/relationships" r:id="rId6"/>
          <a:extLst>
            <a:ext uri="{FF2B5EF4-FFF2-40B4-BE49-F238E27FC236}">
              <a16:creationId xmlns:a16="http://schemas.microsoft.com/office/drawing/2014/main" id="{365E6B6F-9C74-4652-A0E8-2DC9FB0846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89025" y="58816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1644650</xdr:colOff>
      <xdr:row>30</xdr:row>
      <xdr:rowOff>166687</xdr:rowOff>
    </xdr:from>
    <xdr:ext cx="609600" cy="609600"/>
    <xdr:pic>
      <xdr:nvPicPr>
        <xdr:cNvPr id="5" name="Picture 4" descr="Instagram Profile">
          <a:hlinkClick xmlns:r="http://schemas.openxmlformats.org/officeDocument/2006/relationships" r:id="rId8"/>
          <a:extLst>
            <a:ext uri="{FF2B5EF4-FFF2-40B4-BE49-F238E27FC236}">
              <a16:creationId xmlns:a16="http://schemas.microsoft.com/office/drawing/2014/main" id="{D11575D5-F45B-4E94-A161-89BC1C2CCD7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911350" y="58816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2466975</xdr:colOff>
      <xdr:row>30</xdr:row>
      <xdr:rowOff>180975</xdr:rowOff>
    </xdr:from>
    <xdr:ext cx="609600" cy="609600"/>
    <xdr:pic>
      <xdr:nvPicPr>
        <xdr:cNvPr id="6" name="Picture 5" descr="Pinterest Profile">
          <a:hlinkClick xmlns:r="http://schemas.openxmlformats.org/officeDocument/2006/relationships" r:id="rId10"/>
          <a:extLst>
            <a:ext uri="{FF2B5EF4-FFF2-40B4-BE49-F238E27FC236}">
              <a16:creationId xmlns:a16="http://schemas.microsoft.com/office/drawing/2014/main" id="{E2E7A773-B4CA-4E12-B2F1-5E7B4FDACD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2733675" y="5895975"/>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203200</xdr:colOff>
      <xdr:row>30</xdr:row>
      <xdr:rowOff>185737</xdr:rowOff>
    </xdr:from>
    <xdr:ext cx="609600" cy="609600"/>
    <xdr:pic>
      <xdr:nvPicPr>
        <xdr:cNvPr id="7" name="Picture 6" descr="TikTok Profile">
          <a:hlinkClick xmlns:r="http://schemas.openxmlformats.org/officeDocument/2006/relationships" r:id="rId12"/>
          <a:extLst>
            <a:ext uri="{FF2B5EF4-FFF2-40B4-BE49-F238E27FC236}">
              <a16:creationId xmlns:a16="http://schemas.microsoft.com/office/drawing/2014/main" id="{045A6DA9-C200-4D4C-92B7-ACEF402CE4D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3556000" y="590073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1025525</xdr:colOff>
      <xdr:row>30</xdr:row>
      <xdr:rowOff>166687</xdr:rowOff>
    </xdr:from>
    <xdr:ext cx="609600" cy="609600"/>
    <xdr:pic>
      <xdr:nvPicPr>
        <xdr:cNvPr id="8" name="Picture 7" descr="Facebook Page">
          <a:hlinkClick xmlns:r="http://schemas.openxmlformats.org/officeDocument/2006/relationships" r:id="rId14"/>
          <a:extLst>
            <a:ext uri="{FF2B5EF4-FFF2-40B4-BE49-F238E27FC236}">
              <a16:creationId xmlns:a16="http://schemas.microsoft.com/office/drawing/2014/main" id="{00EC0344-6E4B-42F9-9255-ACFAE18AF65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bwMode="auto">
        <a:xfrm>
          <a:off x="4378325" y="5881687"/>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1847850</xdr:colOff>
      <xdr:row>30</xdr:row>
      <xdr:rowOff>171450</xdr:rowOff>
    </xdr:from>
    <xdr:ext cx="600075" cy="600075"/>
    <xdr:pic>
      <xdr:nvPicPr>
        <xdr:cNvPr id="9" name="Picture 8" descr="Twitter Page">
          <a:hlinkClick xmlns:r="http://schemas.openxmlformats.org/officeDocument/2006/relationships" r:id="rId16"/>
          <a:extLst>
            <a:ext uri="{FF2B5EF4-FFF2-40B4-BE49-F238E27FC236}">
              <a16:creationId xmlns:a16="http://schemas.microsoft.com/office/drawing/2014/main" id="{F1BD3EBB-E54F-4597-91B9-CEB40378D81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5200650" y="5886450"/>
          <a:ext cx="600075" cy="600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richPivotRecords" Target="richPivotRecords1.xml"/></Relationships>
</file>

<file path=xl/pivotCache/_rels/pivotCacheDefinition2.xml.rels><?xml version="1.0" encoding="UTF-8" standalone="yes"?>
<Relationships xmlns="http://schemas.openxmlformats.org/package/2006/relationships"><Relationship Id="rId1" Type="http://schemas.openxmlformats.org/officeDocument/2006/relationships/richPivotRecords" Target="richPivot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invalid="1" refreshedBy="Mynda Treacy" refreshedDate="45103.617868865738" createdVersion="8" refreshedVersion="8" minRefreshableVersion="8" recordCount="156" xr:uid="{AF8AF132-AE81-4546-9843-E58126B9CD7D}">
  <cacheSource type="worksheet">
    <worksheetSource name="Table_Table5"/>
  </cacheSource>
  <cacheFields count="7">
    <cacheField name="Rider" numFmtId="0">
      <sharedItems count="312">
        <s v="Michael Gogl"/>
        <s v="Domen Novak"/>
        <s v="Jacopo Guarnieri"/>
        <s v="Final rider TBC"/>
        <s v="Bauke Mollema"/>
        <s v="Daniel Oss"/>
        <s v="Adrien Petit"/>
        <s v="Jonas Abrahamsen"/>
        <s v="Vegard Stake Laengen"/>
        <s v="Jorge Arcas"/>
        <s v="Elmar Reinders"/>
        <s v="Lars van den Berg"/>
        <s v="Kamil Gradek"/>
        <s v="Michal Kwiatkowski"/>
        <s v="Christopher Juul-Jensen"/>
        <s v="Andrey Amador"/>
        <s v="Pierre-Luc Périchon"/>
        <s v="Juan Pedro López"/>
        <s v="Maciej Bodnar"/>
        <s v="Joe Dombrowski"/>
        <s v="Jonas Rickaert"/>
        <s v="Michael Morkov"/>
        <s v="Matthew Dinham"/>
        <s v="Dmitriy Gruzdev"/>
        <s v="Olivier Le Gac"/>
        <s v="Chris Hamilton"/>
        <s v="Luke Durbridge"/>
        <s v="Jonas Gregaard"/>
        <s v="Alex Edmondson"/>
        <s v="Tony Gallopin"/>
        <s v="Lawson Craddock"/>
        <s v="Alexis Vuillermoz"/>
        <s v="Alex Kirsch"/>
        <s v="Kevin Vermaerke"/>
        <s v="Simon Geschke"/>
        <s v="Tobias Halland Johannessen"/>
        <s v="David de la Cruz"/>
        <s v="Guillaume Boivin"/>
        <s v="Lilian Calmejane"/>
        <s v="Dion Smith"/>
        <s v="Nelson Oliveira"/>
        <s v="Chris Harper"/>
        <s v="Victor Campenaerts"/>
        <s v="Pascal Eenkhoorn"/>
        <s v="Luka Mezgec"/>
        <s v="Krists Neilands"/>
        <s v="Rafal Majka"/>
        <s v="Egan Bernal"/>
        <s v="Jonathan Castroviejo"/>
        <s v="Wout Poels"/>
        <s v="Yevgeniy Fedorov"/>
        <s v="Élie Gesbert"/>
        <s v="Oliver Naesen"/>
        <s v="Nils Eekhoff"/>
        <s v="Florian Sénéchal"/>
        <s v="Clément Champoussin"/>
        <s v="Anthon Charmig"/>
        <s v="Emanuel Buchmann"/>
        <s v="Piet Allegaert"/>
        <s v="Quentin Pacher"/>
        <s v="Frederik Frison"/>
        <s v="Dorian Godon"/>
        <s v="Nans Peters"/>
        <s v="Kevin Geniets"/>
        <s v="Anthony Turgis"/>
        <s v="Nathan van Hooydonck"/>
        <s v="Cees Bol"/>
        <s v="John Degenkolb"/>
        <s v="Mikkel Honore"/>
        <s v="Nick Schultz"/>
        <s v="Anthony Perez"/>
        <s v="Samuele Battistella"/>
        <s v="Edvald Boasson Hagen"/>
        <s v="Nils Politt"/>
        <s v="Jasper De Buyst"/>
        <s v="Mikkel Bjerg"/>
        <s v="Mike Teunissen"/>
        <s v="Quinten Hermans"/>
        <s v="Benjamin Thomas"/>
        <s v="Marco Haller"/>
        <s v="Soren Waerenskjold"/>
        <s v="Pierre Latour"/>
        <s v="Jasper Stuyven"/>
        <s v="Dylan van Baarle"/>
        <s v="Mark Cavendish"/>
        <s v="Mauri Vansevenant"/>
        <s v="Simon Clarke"/>
        <s v="Wilco Kelderman"/>
        <s v="Georg Zimmermann"/>
        <s v="Hugo Houle"/>
        <s v="Dylan Teuns"/>
        <s v="Bob Jungels"/>
        <s v="Andrea Bagioli"/>
        <s v="Peter Sagan"/>
        <s v="Rasmus Tiller"/>
        <s v="Warren Barguil"/>
        <s v="Rémi Cavagna"/>
        <s v="Greg Van Avermaet"/>
        <s v="Florian Vermeersch"/>
        <s v="Julian Alaphilippe"/>
        <s v="Marc Soler"/>
        <s v="Søren Kragh Andersen"/>
        <s v="Maxim Van Gils"/>
        <s v="Daniel Martínez"/>
        <s v="Ruben Guerreiro"/>
        <s v="Ion Izagirre"/>
        <s v="Danny van Poppel"/>
        <s v="Corbin Strong"/>
        <s v="Sepp Kuss"/>
        <s v="Fred Wright"/>
        <s v="Michael Woods"/>
        <s v="Felix Gall"/>
        <s v="Alberto Bettiol"/>
        <s v="Sam Welsford"/>
        <s v="Rui Costa"/>
        <s v="Yves Lampaert"/>
        <s v="Biniam Girmay"/>
        <s v="Tiesj Benoot"/>
        <s v="Alexey Lutsenko"/>
        <s v="Richard Carapaz"/>
        <s v="Bryan Coquard"/>
        <s v="Magnus Cort"/>
        <s v="Ben O'Connor"/>
        <s v="Matej Mohoric"/>
        <s v="Rigoberto Urán"/>
        <s v="Fabio Jakobsen"/>
        <s v="Caleb Ewan"/>
        <s v="Jordi Meeus"/>
        <s v="Jai Hindley"/>
        <s v="Carlos Rodríguez"/>
        <s v="Louis Meintjes"/>
        <s v="Giulio Ciccone"/>
        <s v="Guillaume Martin"/>
        <s v="Simon Yates"/>
        <s v="Axel Zingle"/>
        <s v="Alexander Kristoff"/>
        <s v="Matteo Jorgenson"/>
        <s v="Valentin Madouas"/>
        <s v="Pello Bilbao"/>
        <s v="Stefan Küng"/>
        <s v="Dylan Groenewegen"/>
        <s v="Romain Bardet"/>
        <s v="Mikel Landa"/>
        <s v="David Gaudu"/>
        <s v="Thibaut Pinot"/>
        <s v="Thomas Pidcock"/>
        <s v="Mathieu van der Poel"/>
        <s v="Enric Mas"/>
        <s v="Christophe Laporte"/>
        <s v="Adam Yates"/>
        <s v="Mattias Skjelmose"/>
        <s v="Mads Pedersen"/>
        <s v="Jasper Philipsen"/>
        <s v="Jonas Vingegaard"/>
        <s v="Wout van Aert"/>
        <s v="Tadej Pogacar"/>
        <s v="Mads Pedersen " u="1"/>
        <s v="Felix Gall " u="1"/>
        <s v="Nils Eekhoff " u="1"/>
        <s v="Nick Schultz " u="1"/>
        <s v="Nans Peters " u="1"/>
        <s v="Anthony Perez " u="1"/>
        <s v="Dylan van Baarle " u="1"/>
        <s v="Florian Sénéchal " u="1"/>
        <s v="Victor Campenaerts " u="1"/>
        <s v="Sam Welsford " u="1"/>
        <s v="Thibaut Pinot " u="1"/>
        <s v="Chris Hamilton " u="1"/>
        <s v="Mike Teunissen " u="1"/>
        <s v="Georg Zimmermann " u="1"/>
        <s v="Alex Kirsch " u="1"/>
        <s v="Axel Zingle " u="1"/>
        <s v="Stefan Küng " u="1"/>
        <s v="Kamil Gradek " u="1"/>
        <s v="Mikkel Bjerg " u="1"/>
        <s v="Magnus Cort " u="1"/>
        <s v="Rigoberto Urán " u="1"/>
        <s v="Guillaume Martin " u="1"/>
        <s v="Soren Kragh Andersen " u="1"/>
        <s v="Marco Haller " u="1"/>
        <s v="Piet Allegaert " u="1"/>
        <s v="David de la Cruz " u="1"/>
        <s v="Romain Bardet " u="1"/>
        <s v="Mark Cavendish " u="1"/>
        <s v="Sepp Kuss " u="1"/>
        <s v="Michael Woods " u="1"/>
        <s v="Tom Pidcock " u="1"/>
        <s v="Carlos Rodríguez " u="1"/>
        <s v="Confirmed team: Lilian Calmejane " u="1"/>
        <s v="Richard Carapaz " u="1"/>
        <s v="Domen Novak " u="1"/>
        <s v="Élie Gesbert " u="1"/>
        <s v="Wilco Kelderman " u="1"/>
        <s v="Clément Champoussin " u="1"/>
        <s v="Jonathan Castroviejo " u="1"/>
        <s v="Jasper De Buyst " u="1"/>
        <s v="Emanuel Buchmann " u="1"/>
        <s v="Christopher Juul-Jensen " u="1"/>
        <s v="Bob Jungels " u="1"/>
        <s v="Luke Durbridge " u="1"/>
        <s v="Dmitriy Gruzdev " u="1"/>
        <s v="Lawson Craddock " u="1"/>
        <s v="Ruben Guerreiro " u="1"/>
        <s v="Michael Gogl " u="1"/>
        <s v="Elmar Reinders " u="1"/>
        <s v="Maxim Van Gils " u="1"/>
        <s v="Anthon Charmig " u="1"/>
        <s v="Guillaume Boivin " u="1"/>
        <s v="Egan Bernal " u="1"/>
        <s v="Jasper Philipsen " u="1"/>
        <s v="Matteo Jorgenson " u="1"/>
        <s v="Rémi Cavagna " u="1"/>
        <s v="Quentin Pacher " u="1"/>
        <s v="Nils Politt " u="1"/>
        <s v="Michal Kwiatkowski " u="1"/>
        <s v="Corbin Strong " u="1"/>
        <s v="Kevin Geniets " u="1"/>
        <s v="David Gaudu " u="1"/>
        <s v="Mikel Landa " u="1"/>
        <s v="Ben O’Connor " u="1"/>
        <s v="Andrea Bagioli " u="1"/>
        <s v="Alexey Lutsenko " u="1"/>
        <s v="Dylan Teuns " u="1"/>
        <s v="Pello Bilbao " u="1"/>
        <s v="Yevgeniy Fedorov " u="1"/>
        <s v="Alexis Vuillermoz " u="1"/>
        <s v="Mattias Skjelmose " u="1"/>
        <s v="Daniel Oss " u="1"/>
        <s v="Confirmed team: Simon Yates " u="1"/>
        <s v="Tony Gallopin " u="1"/>
        <s v="Daniel Martínez " u="1"/>
        <s v="Adam Yates " u="1"/>
        <s v="Marc Soler " u="1"/>
        <s v="Jonas Rickaert " u="1"/>
        <s v="Rafal Majka " u="1"/>
        <s v="Benjamin Thomas " u="1"/>
        <s v="Luka Mezgec " u="1"/>
        <s v="Simon Geschke " u="1"/>
        <s v="Krists Neilands " u="1"/>
        <s v="Vegard Stake Laengen " u="1"/>
        <s v="Tadej Pogacar " u="1"/>
        <s v="Matthew Dinham " u="1"/>
        <s v="Christophe Laporte " u="1"/>
        <s v="Juan Pedro López " u="1"/>
        <s v="Tobias Halland Johannessen " u="1"/>
        <s v="Jordi Meeus " u="1"/>
        <s v="Matej Mohoric " u="1"/>
        <s v="Cees Bol " u="1"/>
        <s v="Enric Mas " u="1"/>
        <s v="Wout Poels " u="1"/>
        <s v="Jorge Arcas " u="1"/>
        <s v="Maciej Bodnar " u="1"/>
        <s v="Warren Barguil " u="1"/>
        <s v="Wout van Aert " u="1"/>
        <s v="Fabio Jakobsen " u="1"/>
        <s v="John Degenkolb " u="1"/>
        <s v="Quinten Hermans " u="1"/>
        <s v="Mathieu van der Poel " u="1"/>
        <s v="Caleb Ewan " u="1"/>
        <s v="Fred Wright " u="1"/>
        <s v="Julian Alaphilippe " u="1"/>
        <s v="Yves Lampaert " u="1"/>
        <s v="Dylan Groenewegen " u="1"/>
        <s v="Rui Costa " u="1"/>
        <s v="Dion Smith " u="1"/>
        <s v="Alex Edmondson " u="1"/>
        <s v="Danny van Poppel " u="1"/>
        <s v="Louis Meintjes " u="1"/>
        <s v="Nelson Oliveira " u="1"/>
        <s v="Peter Sagan " u="1"/>
        <s v="Michael Morkov " u="1"/>
        <s v="Greg Van Avermaet " u="1"/>
        <s v="Frederik Frison " u="1"/>
        <s v="Jonas Abrahamsen " u="1"/>
        <s v="Biniam Girmay " u="1"/>
        <s v="Bryan Coquard " u="1"/>
        <s v="Edvald Boasson Hagen " u="1"/>
        <s v="Mauri Vansevenant " u="1"/>
        <s v="Hugo Houle " u="1"/>
        <s v="Anthony Turgis " u="1"/>
        <s v="Giulio Ciccone " u="1"/>
        <s v="Alberto Bettiol " u="1"/>
        <s v="Uno-X Pro " u="1"/>
        <s v="Jacopo Guarnieri " u="1"/>
        <s v="Lars van den Berg " u="1"/>
        <s v="Alexander Kristoff " u="1"/>
        <s v="Florian Vermeersch " u="1"/>
        <s v="Bauke Mollema " u="1"/>
        <s v="Rasmus Tiller " u="1"/>
        <s v="Dorian Godon " u="1"/>
        <s v="Jai Hindley " u="1"/>
        <s v="Adrien Petit " u="1"/>
        <s v="Chris Harper " u="1"/>
        <s v="Pascal Ennkhoorn " u="1"/>
        <s v="Valentin Madouas " u="1"/>
        <s v="Olivier Le Gac " u="1"/>
        <s v="Oliver Naesen " u="1"/>
        <s v="Pierre Latour " u="1"/>
        <s v="Kevin Vermaerke " u="1"/>
        <s v="Samuele Battistella " u="1"/>
        <s v="Pierre-Luc Périchon " u="1"/>
        <s v="Ion Izagirre " u="1"/>
        <s v="Jasper Stuyven " u="1"/>
        <s v="Simon Clarke " u="1"/>
        <s v="Tiesj Benoot " u="1"/>
        <s v="Andrey Amador " u="1"/>
        <s v="Mikkel Honore " u="1"/>
        <s v="Soren Waeenskjold " u="1"/>
        <s v="Jonas Gregaard " u="1"/>
        <s v="Jonas Vingegaard " u="1"/>
        <s v="Nathan van Hooydonck " u="1"/>
        <s v="Joe Dombrowski " u="1"/>
      </sharedItems>
    </cacheField>
    <cacheField name="Country" numFmtId="0">
      <sharedItems/>
    </cacheField>
    <cacheField name="Flag" numFmtId="0">
      <sharedItems count="28">
        <s v="Picture"/>
        <s v="Picture2"/>
        <s v="Picture3"/>
        <s v=""/>
        <s v="Picture4"/>
        <s v="Picture5"/>
        <s v="Picture6"/>
        <s v="Picture7"/>
        <s v="Picture8"/>
        <s v="Picture9"/>
        <s v="Picture10"/>
        <s v="Picture11"/>
        <s v="Picture12"/>
        <s v="Picture13"/>
        <s v="Picture14"/>
        <s v="Picture15"/>
        <s v="Picture16"/>
        <s v="Picture17"/>
        <s v="Picture18"/>
        <s v="Picture19"/>
        <s v="Picture20"/>
        <s v="Picture21"/>
        <s v="Picture22"/>
        <s v="Picture23"/>
        <s v="Picture24"/>
        <s v="Picture25"/>
        <s v="Picture26"/>
        <s v="Picture27"/>
      </sharedItems>
    </cacheField>
    <cacheField name="Team" numFmtId="0">
      <sharedItems count="22">
        <s v="Alpecin Deceuninck "/>
        <s v="UAE Emirates "/>
        <s v="Lotto dstny "/>
        <s v="Bora - Hansgrohe "/>
        <s v="Trek-Segafredo "/>
        <s v="TotalEnergies "/>
        <s v="Intermarché-Circus-Wanty "/>
        <s v="Uno-X Pro Cycling "/>
        <s v="Movistar "/>
        <s v="Jayco AlUla "/>
        <s v="Groupama-FDJ "/>
        <s v="Bahrain Victorious "/>
        <s v="Ineos Grenadiers "/>
        <s v="EF Education-Easypost "/>
        <s v="Cofidis "/>
        <s v="Astana Qazaqstan "/>
        <s v="Soudal Quick-Step "/>
        <s v="DSM "/>
        <s v="Israel-Premier Tech "/>
        <s v="Arkea-Samsic "/>
        <s v="AG2R Citroën "/>
        <s v="Jumbo-Visma "/>
      </sharedItems>
    </cacheField>
    <cacheField name="Team Type" numFmtId="0">
      <sharedItems/>
    </cacheField>
    <cacheField name="Jersey" numFmtId="0">
      <sharedItems count="23">
        <s v="Picture"/>
        <s v="Picture2"/>
        <s v="Picture3"/>
        <s v="Picture4"/>
        <s v="Picture5"/>
        <s v="Picture6"/>
        <s v="Picture7"/>
        <s v="Picture8"/>
        <s v="Picture9"/>
        <s v="Picture10"/>
        <s v="Picture11"/>
        <s v="Picture12"/>
        <s v="Picture13"/>
        <s v="Picture14"/>
        <s v="Picture15"/>
        <s v="Picture16"/>
        <s v="Picture17"/>
        <s v="Picture18"/>
        <s v="Picture19"/>
        <s v="Picture20"/>
        <s v="Picture21"/>
        <s v="Picture22"/>
        <s v="Picture23" u="1"/>
      </sharedItems>
    </cacheField>
    <cacheField name="Best GC Result" numFmtId="0">
      <sharedItems containsMixedTypes="1" containsNumber="1" containsInteger="1" minValue="0" maxValue="144"/>
    </cacheField>
  </cacheFields>
  <extLst>
    <ext xmlns:x14="http://schemas.microsoft.com/office/spreadsheetml/2009/9/main" uri="{725AE2AE-9491-48be-B2B4-4EB974FC3084}">
      <x14:pivotCacheDefinition pivotCacheId="864632914"/>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AF8AF132-AE81-4546-9843-E58126B9CD7D}" pivotIgnoreInvalidCache="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invalid="1" refreshedBy="Mynda Treacy" refreshedDate="45104.663693981478" createdVersion="8" refreshedVersion="8" minRefreshableVersion="8" recordCount="17" xr:uid="{144A35A5-2AC4-45A2-AFC9-5DB613BE4BA1}">
  <cacheSource type="worksheet">
    <worksheetSource name="Table11"/>
  </cacheSource>
  <cacheFields count="5">
    <cacheField name="City" numFmtId="0">
      <sharedItems count="17">
        <s v="New York"/>
        <s v="London"/>
        <s v="Sydney"/>
        <s v="Los Angeles"/>
        <s v="Paris"/>
        <s v="Brisbane"/>
        <s v="Seattle"/>
        <s v="Tokyo"/>
        <s v="Auckland"/>
        <s v="Melbourne"/>
        <s v="Berlin"/>
        <s v="Vancouver"/>
        <s v="Cambridge"/>
        <s v="Montreal"/>
        <s v="Kyoto"/>
        <s v="Munich"/>
        <s v="Christchurch"/>
      </sharedItems>
    </cacheField>
    <cacheField name="Image" numFmtId="0">
      <sharedItems count="22">
        <s v="Image of New York"/>
        <s v="Image of London"/>
        <s v="Image of Sydney"/>
        <s v="Image of Los Angeles"/>
        <s v="Image of Paris"/>
        <s v="Image of Brisbane"/>
        <s v="Image of Seattle"/>
        <s v="Image of Tokyo"/>
        <s v="Image of Auckland"/>
        <s v="Image of Melbourne"/>
        <s v="Image of Berlin"/>
        <s v="Image of Vancouver"/>
        <s v="Image of Cambridge"/>
        <s v="Image of Montreal"/>
        <s v="Image of Kyoto"/>
        <s v="Image of Munich"/>
        <s v="Image of Christchurch"/>
        <s v="Image of Noosa Heads, Queensland" u="1"/>
        <s v="Image of Maroochydore" u="1"/>
        <s v="Image of Mooloolaba" u="1"/>
        <s v="Image of Buderim" u="1"/>
        <s v="Image of Sippy Downs, Queensland" u="1"/>
      </sharedItems>
    </cacheField>
    <cacheField name="Population" numFmtId="3">
      <sharedItems containsSemiMixedTypes="0" containsString="0" containsNumber="1" containsInteger="1" minValue="123900" maxValue="19542209"/>
    </cacheField>
    <cacheField name="Area" numFmtId="3">
      <sharedItems containsSemiMixedTypes="0" containsString="0" containsNumber="1" minValue="105.4" maxValue="141300"/>
    </cacheField>
    <cacheField name="Country" numFmtId="0">
      <sharedItems count="8">
        <s v="United States"/>
        <s v="United Kingdom"/>
        <s v="Australia"/>
        <s v="France"/>
        <s v="Japan"/>
        <s v="New Zealand"/>
        <s v="Germany"/>
        <s v="Canada"/>
      </sharedItems>
    </cacheField>
  </cacheFields>
  <extLst>
    <ext xmlns:x14="http://schemas.microsoft.com/office/spreadsheetml/2009/9/main" uri="{725AE2AE-9491-48be-B2B4-4EB974FC3084}">
      <x14:pivotCacheDefinition pivotCacheId="617382178"/>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144A35A5-2AC4-45A2-AFC9-5DB613BE4BA1}" pivotIgnoreInvalidCache="1"/>
    </ext>
  </extLst>
</pivotCacheDefinition>
</file>

<file path=xl/pivotCache/richPivot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
  <r>
    <x v="0"/>
    <s v="AUT"/>
    <x v="0"/>
    <x v="0"/>
    <s v="WT"/>
    <x v="0"/>
    <n v="113"/>
  </r>
  <r>
    <x v="1"/>
    <s v="SLO"/>
    <x v="1"/>
    <x v="1"/>
    <s v="WT"/>
    <x v="1"/>
    <s v="N/A"/>
  </r>
  <r>
    <x v="2"/>
    <s v="ITA"/>
    <x v="2"/>
    <x v="2"/>
    <s v="PRT"/>
    <x v="2"/>
    <n v="144"/>
  </r>
  <r>
    <x v="3"/>
    <s v="TBA"/>
    <x v="3"/>
    <x v="3"/>
    <s v="WT"/>
    <x v="3"/>
    <s v="N/A"/>
  </r>
  <r>
    <x v="4"/>
    <s v="NED"/>
    <x v="4"/>
    <x v="4"/>
    <s v="WT"/>
    <x v="4"/>
    <s v="N/A"/>
  </r>
  <r>
    <x v="5"/>
    <s v="ITA"/>
    <x v="2"/>
    <x v="5"/>
    <s v="PRT"/>
    <x v="5"/>
    <n v="69"/>
  </r>
  <r>
    <x v="6"/>
    <s v="FRA"/>
    <x v="5"/>
    <x v="6"/>
    <s v="WT"/>
    <x v="6"/>
    <n v="110"/>
  </r>
  <r>
    <x v="7"/>
    <s v="NOR"/>
    <x v="6"/>
    <x v="7"/>
    <s v="PRT"/>
    <x v="7"/>
    <s v="N/A"/>
  </r>
  <r>
    <x v="8"/>
    <s v="NOR"/>
    <x v="6"/>
    <x v="1"/>
    <s v="WT"/>
    <x v="1"/>
    <n v="82"/>
  </r>
  <r>
    <x v="9"/>
    <s v="SPA"/>
    <x v="7"/>
    <x v="8"/>
    <s v="WT"/>
    <x v="8"/>
    <n v="95"/>
  </r>
  <r>
    <x v="10"/>
    <s v="NED"/>
    <x v="4"/>
    <x v="9"/>
    <s v="WT"/>
    <x v="9"/>
    <s v="N/A"/>
  </r>
  <r>
    <x v="11"/>
    <s v="NED"/>
    <x v="4"/>
    <x v="10"/>
    <s v="WT"/>
    <x v="10"/>
    <s v="N/A"/>
  </r>
  <r>
    <x v="12"/>
    <s v="POL"/>
    <x v="8"/>
    <x v="11"/>
    <s v="WT"/>
    <x v="11"/>
    <s v="N/A"/>
  </r>
  <r>
    <x v="13"/>
    <s v="POL"/>
    <x v="8"/>
    <x v="12"/>
    <s v="WT"/>
    <x v="12"/>
    <n v="11"/>
  </r>
  <r>
    <x v="14"/>
    <s v="DEN"/>
    <x v="9"/>
    <x v="9"/>
    <s v="WT"/>
    <x v="9"/>
    <n v="65"/>
  </r>
  <r>
    <x v="15"/>
    <s v="CRC"/>
    <x v="10"/>
    <x v="13"/>
    <s v="WT"/>
    <x v="13"/>
    <n v="18"/>
  </r>
  <r>
    <x v="16"/>
    <s v="FRA"/>
    <x v="5"/>
    <x v="14"/>
    <s v="WT"/>
    <x v="14"/>
    <n v="42"/>
  </r>
  <r>
    <x v="17"/>
    <s v="SPA"/>
    <x v="7"/>
    <x v="4"/>
    <s v="WT"/>
    <x v="4"/>
    <s v="N/A"/>
  </r>
  <r>
    <x v="18"/>
    <s v="POL"/>
    <x v="8"/>
    <x v="5"/>
    <s v="PRT"/>
    <x v="5"/>
    <n v="112"/>
  </r>
  <r>
    <x v="19"/>
    <s v="US"/>
    <x v="11"/>
    <x v="15"/>
    <s v="WT"/>
    <x v="15"/>
    <n v="90"/>
  </r>
  <r>
    <x v="20"/>
    <s v="BEL"/>
    <x v="12"/>
    <x v="0"/>
    <s v="WT"/>
    <x v="0"/>
    <n v="47"/>
  </r>
  <r>
    <x v="21"/>
    <s v="DEN"/>
    <x v="9"/>
    <x v="16"/>
    <s v="WT"/>
    <x v="16"/>
    <n v="93"/>
  </r>
  <r>
    <x v="22"/>
    <s v="AUS"/>
    <x v="13"/>
    <x v="17"/>
    <s v="WT"/>
    <x v="17"/>
    <s v="N/A"/>
  </r>
  <r>
    <x v="23"/>
    <s v="KAZ"/>
    <x v="14"/>
    <x v="15"/>
    <s v="WT"/>
    <x v="15"/>
    <n v="99"/>
  </r>
  <r>
    <x v="24"/>
    <s v="FRA"/>
    <x v="5"/>
    <x v="10"/>
    <s v="WT"/>
    <x v="10"/>
    <n v="38"/>
  </r>
  <r>
    <x v="25"/>
    <s v="AUS"/>
    <x v="13"/>
    <x v="17"/>
    <s v="WT"/>
    <x v="17"/>
    <n v="97"/>
  </r>
  <r>
    <x v="26"/>
    <s v="AUS"/>
    <x v="13"/>
    <x v="9"/>
    <s v="WT"/>
    <x v="9"/>
    <n v="100"/>
  </r>
  <r>
    <x v="27"/>
    <s v="DEN"/>
    <x v="9"/>
    <x v="7"/>
    <s v="PRT"/>
    <x v="7"/>
    <s v="N/A"/>
  </r>
  <r>
    <x v="28"/>
    <s v="AUS"/>
    <x v="13"/>
    <x v="17"/>
    <s v="WT"/>
    <x v="17"/>
    <s v="N/A"/>
  </r>
  <r>
    <x v="29"/>
    <s v="FRA"/>
    <x v="5"/>
    <x v="4"/>
    <s v="WT"/>
    <x v="4"/>
    <n v="21"/>
  </r>
  <r>
    <x v="30"/>
    <s v="US"/>
    <x v="11"/>
    <x v="9"/>
    <s v="WT"/>
    <x v="9"/>
    <n v="118"/>
  </r>
  <r>
    <x v="31"/>
    <s v="FRA"/>
    <x v="5"/>
    <x v="5"/>
    <s v="PRT"/>
    <x v="5"/>
    <n v="13"/>
  </r>
  <r>
    <x v="32"/>
    <s v="NED"/>
    <x v="4"/>
    <x v="4"/>
    <s v="WT"/>
    <x v="4"/>
    <n v="0"/>
  </r>
  <r>
    <x v="33"/>
    <s v="US"/>
    <x v="11"/>
    <x v="17"/>
    <s v="WT"/>
    <x v="17"/>
    <n v="0"/>
  </r>
  <r>
    <x v="34"/>
    <s v="GER"/>
    <x v="15"/>
    <x v="14"/>
    <s v="WT"/>
    <x v="14"/>
    <n v="25"/>
  </r>
  <r>
    <x v="35"/>
    <s v="NOR"/>
    <x v="6"/>
    <x v="7"/>
    <s v="PRT"/>
    <x v="7"/>
    <s v="N/A"/>
  </r>
  <r>
    <x v="36"/>
    <s v="SPA"/>
    <x v="7"/>
    <x v="15"/>
    <s v="WT"/>
    <x v="15"/>
    <n v="72"/>
  </r>
  <r>
    <x v="37"/>
    <s v="CAN"/>
    <x v="16"/>
    <x v="18"/>
    <s v="PRT"/>
    <x v="18"/>
    <n v="37"/>
  </r>
  <r>
    <x v="38"/>
    <s v="FRA"/>
    <x v="5"/>
    <x v="6"/>
    <s v="WT"/>
    <x v="6"/>
    <n v="28"/>
  </r>
  <r>
    <x v="39"/>
    <s v="NZ"/>
    <x v="17"/>
    <x v="6"/>
    <s v="WT"/>
    <x v="6"/>
    <n v="97"/>
  </r>
  <r>
    <x v="40"/>
    <s v="POR"/>
    <x v="18"/>
    <x v="8"/>
    <s v="WT"/>
    <x v="8"/>
    <n v="47"/>
  </r>
  <r>
    <x v="41"/>
    <s v="AUS"/>
    <x v="13"/>
    <x v="9"/>
    <s v="WT"/>
    <x v="9"/>
    <s v="N/A"/>
  </r>
  <r>
    <x v="42"/>
    <s v="BEL"/>
    <x v="12"/>
    <x v="2"/>
    <s v="PRT"/>
    <x v="2"/>
    <n v="0"/>
  </r>
  <r>
    <x v="43"/>
    <s v="NED"/>
    <x v="4"/>
    <x v="2"/>
    <s v="PRT"/>
    <x v="2"/>
    <s v="N/A"/>
  </r>
  <r>
    <x v="44"/>
    <s v="SLO"/>
    <x v="1"/>
    <x v="9"/>
    <s v="WT"/>
    <x v="9"/>
    <n v="88"/>
  </r>
  <r>
    <x v="45"/>
    <s v="LAT"/>
    <x v="19"/>
    <x v="18"/>
    <s v="PRT"/>
    <x v="18"/>
    <n v="78"/>
  </r>
  <r>
    <x v="46"/>
    <s v="POL"/>
    <x v="8"/>
    <x v="1"/>
    <s v="WT"/>
    <x v="1"/>
    <n v="19"/>
  </r>
  <r>
    <x v="47"/>
    <s v="COL"/>
    <x v="20"/>
    <x v="12"/>
    <s v="WT"/>
    <x v="12"/>
    <n v="1"/>
  </r>
  <r>
    <x v="48"/>
    <s v="SPA"/>
    <x v="7"/>
    <x v="12"/>
    <s v="WT"/>
    <x v="12"/>
    <n v="23"/>
  </r>
  <r>
    <x v="49"/>
    <s v="HOL"/>
    <x v="4"/>
    <x v="11"/>
    <s v="WT"/>
    <x v="11"/>
    <n v="16"/>
  </r>
  <r>
    <x v="50"/>
    <s v="KAZ"/>
    <x v="14"/>
    <x v="15"/>
    <s v="WT"/>
    <x v="15"/>
    <s v="N/A"/>
  </r>
  <r>
    <x v="51"/>
    <s v="FRA"/>
    <x v="5"/>
    <x v="19"/>
    <s v="WT"/>
    <x v="19"/>
    <n v="61"/>
  </r>
  <r>
    <x v="52"/>
    <s v="BEL"/>
    <x v="12"/>
    <x v="20"/>
    <s v="WT"/>
    <x v="20"/>
    <n v="61"/>
  </r>
  <r>
    <x v="53"/>
    <s v="NED"/>
    <x v="4"/>
    <x v="17"/>
    <s v="WT"/>
    <x v="17"/>
    <n v="124"/>
  </r>
  <r>
    <x v="54"/>
    <s v="FRA"/>
    <x v="5"/>
    <x v="16"/>
    <s v="WT"/>
    <x v="16"/>
    <n v="106"/>
  </r>
  <r>
    <x v="55"/>
    <s v="FRA"/>
    <x v="5"/>
    <x v="19"/>
    <s v="WT"/>
    <x v="19"/>
    <s v="N/A"/>
  </r>
  <r>
    <x v="56"/>
    <s v="DEN"/>
    <x v="9"/>
    <x v="7"/>
    <s v="PRT"/>
    <x v="7"/>
    <s v="N/A"/>
  </r>
  <r>
    <x v="57"/>
    <s v="GER"/>
    <x v="15"/>
    <x v="3"/>
    <s v="WT"/>
    <x v="3"/>
    <n v="4"/>
  </r>
  <r>
    <x v="58"/>
    <s v="BEL"/>
    <x v="12"/>
    <x v="14"/>
    <s v="WT"/>
    <x v="14"/>
    <s v="N/A"/>
  </r>
  <r>
    <x v="59"/>
    <s v="FRA"/>
    <x v="5"/>
    <x v="10"/>
    <s v="WT"/>
    <x v="10"/>
    <n v="35"/>
  </r>
  <r>
    <x v="60"/>
    <s v="BEL"/>
    <x v="12"/>
    <x v="2"/>
    <s v="PRT"/>
    <x v="2"/>
    <n v="130"/>
  </r>
  <r>
    <x v="61"/>
    <s v="FRA"/>
    <x v="5"/>
    <x v="20"/>
    <s v="WT"/>
    <x v="20"/>
    <n v="75"/>
  </r>
  <r>
    <x v="62"/>
    <s v="FRA"/>
    <x v="5"/>
    <x v="20"/>
    <s v="WT"/>
    <x v="20"/>
    <n v="113"/>
  </r>
  <r>
    <x v="63"/>
    <s v="HOL"/>
    <x v="4"/>
    <x v="10"/>
    <s v="WT"/>
    <x v="10"/>
    <n v="105"/>
  </r>
  <r>
    <x v="64"/>
    <s v="FRA"/>
    <x v="5"/>
    <x v="5"/>
    <s v="PRT"/>
    <x v="5"/>
    <n v="73"/>
  </r>
  <r>
    <x v="65"/>
    <s v="BEL"/>
    <x v="12"/>
    <x v="21"/>
    <s v="WT"/>
    <x v="21"/>
    <n v="0"/>
  </r>
  <r>
    <x v="66"/>
    <s v="NED"/>
    <x v="4"/>
    <x v="15"/>
    <s v="WT"/>
    <x v="15"/>
    <n v="140"/>
  </r>
  <r>
    <x v="67"/>
    <s v="GER"/>
    <x v="15"/>
    <x v="17"/>
    <s v="WT"/>
    <x v="17"/>
    <n v="104"/>
  </r>
  <r>
    <x v="68"/>
    <s v="DEN"/>
    <x v="9"/>
    <x v="13"/>
    <s v="WT"/>
    <x v="13"/>
    <n v="111"/>
  </r>
  <r>
    <x v="69"/>
    <s v="AUS"/>
    <x v="13"/>
    <x v="18"/>
    <s v="PRT"/>
    <x v="18"/>
    <n v="22"/>
  </r>
  <r>
    <x v="70"/>
    <s v="FRA"/>
    <x v="5"/>
    <x v="14"/>
    <s v="WT"/>
    <x v="14"/>
    <n v="83"/>
  </r>
  <r>
    <x v="71"/>
    <s v="ITA"/>
    <x v="2"/>
    <x v="15"/>
    <s v="WT"/>
    <x v="15"/>
    <s v="N/A"/>
  </r>
  <r>
    <x v="72"/>
    <s v="NOR"/>
    <x v="6"/>
    <x v="5"/>
    <s v="PRT"/>
    <x v="5"/>
    <n v="53"/>
  </r>
  <r>
    <x v="73"/>
    <s v="GER"/>
    <x v="15"/>
    <x v="3"/>
    <s v="WT"/>
    <x v="3"/>
    <n v="50"/>
  </r>
  <r>
    <x v="74"/>
    <s v="BEL"/>
    <x v="12"/>
    <x v="2"/>
    <s v="PRT"/>
    <x v="2"/>
    <n v="118"/>
  </r>
  <r>
    <x v="75"/>
    <s v="DEN"/>
    <x v="9"/>
    <x v="1"/>
    <s v="WT"/>
    <x v="1"/>
    <n v="110"/>
  </r>
  <r>
    <x v="76"/>
    <s v="NED"/>
    <x v="4"/>
    <x v="6"/>
    <s v="WT"/>
    <x v="6"/>
    <n v="76"/>
  </r>
  <r>
    <x v="77"/>
    <s v="BEL"/>
    <x v="12"/>
    <x v="0"/>
    <s v="WT"/>
    <x v="0"/>
    <s v="N/A"/>
  </r>
  <r>
    <x v="78"/>
    <s v="FRA"/>
    <x v="5"/>
    <x v="14"/>
    <s v="WT"/>
    <x v="14"/>
    <n v="53"/>
  </r>
  <r>
    <x v="79"/>
    <s v="AUT"/>
    <x v="0"/>
    <x v="3"/>
    <s v="WT"/>
    <x v="3"/>
    <n v="86"/>
  </r>
  <r>
    <x v="80"/>
    <s v="NOR"/>
    <x v="6"/>
    <x v="7"/>
    <s v="PRT"/>
    <x v="7"/>
    <s v="N/A"/>
  </r>
  <r>
    <x v="81"/>
    <s v="FRA"/>
    <x v="5"/>
    <x v="5"/>
    <s v="PRT"/>
    <x v="5"/>
    <n v="13"/>
  </r>
  <r>
    <x v="82"/>
    <s v="BEL"/>
    <x v="12"/>
    <x v="4"/>
    <s v="WT"/>
    <x v="4"/>
    <n v="39"/>
  </r>
  <r>
    <x v="83"/>
    <s v="NED"/>
    <x v="4"/>
    <x v="21"/>
    <s v="WT"/>
    <x v="21"/>
    <n v="31"/>
  </r>
  <r>
    <x v="84"/>
    <s v="GB"/>
    <x v="21"/>
    <x v="15"/>
    <s v="WT"/>
    <x v="15"/>
    <n v="127"/>
  </r>
  <r>
    <x v="85"/>
    <s v="BEL"/>
    <x v="12"/>
    <x v="16"/>
    <s v="WT"/>
    <x v="16"/>
    <s v="N/A"/>
  </r>
  <r>
    <x v="86"/>
    <s v="AUS"/>
    <x v="13"/>
    <x v="18"/>
    <s v="PRT"/>
    <x v="18"/>
    <n v="61"/>
  </r>
  <r>
    <x v="87"/>
    <s v="NED"/>
    <x v="4"/>
    <x v="21"/>
    <s v="WT"/>
    <x v="21"/>
    <n v="5"/>
  </r>
  <r>
    <x v="88"/>
    <s v="GER"/>
    <x v="15"/>
    <x v="6"/>
    <s v="WT"/>
    <x v="6"/>
    <n v="43"/>
  </r>
  <r>
    <x v="89"/>
    <s v="CAN"/>
    <x v="16"/>
    <x v="18"/>
    <s v="PRT"/>
    <x v="18"/>
    <n v="23"/>
  </r>
  <r>
    <x v="90"/>
    <s v="BEL"/>
    <x v="12"/>
    <x v="18"/>
    <s v="PRT"/>
    <x v="18"/>
    <n v="17"/>
  </r>
  <r>
    <x v="91"/>
    <s v="LUX"/>
    <x v="22"/>
    <x v="3"/>
    <s v="WT"/>
    <x v="3"/>
    <n v="11"/>
  </r>
  <r>
    <x v="92"/>
    <s v="ITA"/>
    <x v="2"/>
    <x v="16"/>
    <s v="WT"/>
    <x v="16"/>
    <n v="42"/>
  </r>
  <r>
    <x v="93"/>
    <s v="SVK"/>
    <x v="23"/>
    <x v="5"/>
    <s v="PRT"/>
    <x v="5"/>
    <n v="42"/>
  </r>
  <r>
    <x v="94"/>
    <s v="NOR"/>
    <x v="6"/>
    <x v="7"/>
    <s v="PRT"/>
    <x v="7"/>
    <s v="N/A"/>
  </r>
  <r>
    <x v="95"/>
    <s v="FRA"/>
    <x v="5"/>
    <x v="19"/>
    <s v="WT"/>
    <x v="19"/>
    <n v="10"/>
  </r>
  <r>
    <x v="96"/>
    <s v="FRA"/>
    <x v="5"/>
    <x v="16"/>
    <s v="WT"/>
    <x v="16"/>
    <n v="113"/>
  </r>
  <r>
    <x v="97"/>
    <s v="BEL"/>
    <x v="12"/>
    <x v="20"/>
    <s v="WT"/>
    <x v="20"/>
    <n v="28"/>
  </r>
  <r>
    <x v="98"/>
    <s v="BEL"/>
    <x v="12"/>
    <x v="2"/>
    <s v="PRT"/>
    <x v="2"/>
    <n v="107"/>
  </r>
  <r>
    <x v="99"/>
    <s v="FRA"/>
    <x v="5"/>
    <x v="16"/>
    <s v="WT"/>
    <x v="16"/>
    <n v="5"/>
  </r>
  <r>
    <x v="100"/>
    <s v="SPA"/>
    <x v="7"/>
    <x v="1"/>
    <s v="WT"/>
    <x v="1"/>
    <n v="21"/>
  </r>
  <r>
    <x v="101"/>
    <s v="DEN"/>
    <x v="9"/>
    <x v="0"/>
    <s v="WT"/>
    <x v="0"/>
    <n v="52"/>
  </r>
  <r>
    <x v="102"/>
    <s v="BEL"/>
    <x v="12"/>
    <x v="2"/>
    <s v="PRT"/>
    <x v="2"/>
    <s v="N/A"/>
  </r>
  <r>
    <x v="103"/>
    <s v="COL"/>
    <x v="20"/>
    <x v="12"/>
    <s v="WT"/>
    <x v="12"/>
    <n v="30"/>
  </r>
  <r>
    <x v="104"/>
    <s v="POR"/>
    <x v="18"/>
    <x v="8"/>
    <s v="WT"/>
    <x v="8"/>
    <n v="50"/>
  </r>
  <r>
    <x v="105"/>
    <s v="SPA"/>
    <x v="7"/>
    <x v="14"/>
    <s v="WT"/>
    <x v="14"/>
    <n v="22"/>
  </r>
  <r>
    <x v="106"/>
    <s v="NED"/>
    <x v="4"/>
    <x v="3"/>
    <s v="WT"/>
    <x v="3"/>
    <n v="108"/>
  </r>
  <r>
    <x v="107"/>
    <s v="NZ"/>
    <x v="17"/>
    <x v="18"/>
    <s v="PRT"/>
    <x v="18"/>
    <s v="N/A"/>
  </r>
  <r>
    <x v="108"/>
    <s v="US"/>
    <x v="11"/>
    <x v="21"/>
    <s v="WT"/>
    <x v="21"/>
    <n v="15"/>
  </r>
  <r>
    <x v="109"/>
    <s v="GB"/>
    <x v="21"/>
    <x v="11"/>
    <s v="WT"/>
    <x v="11"/>
    <n v="54"/>
  </r>
  <r>
    <x v="110"/>
    <s v="CAN"/>
    <x v="16"/>
    <x v="18"/>
    <s v="PRT"/>
    <x v="18"/>
    <n v="32"/>
  </r>
  <r>
    <x v="111"/>
    <s v="AUT"/>
    <x v="0"/>
    <x v="20"/>
    <s v="WT"/>
    <x v="20"/>
    <s v="N/A"/>
  </r>
  <r>
    <x v="112"/>
    <s v="ITA"/>
    <x v="2"/>
    <x v="13"/>
    <s v="WT"/>
    <x v="13"/>
    <n v="40"/>
  </r>
  <r>
    <x v="113"/>
    <s v="AUS"/>
    <x v="13"/>
    <x v="17"/>
    <s v="WT"/>
    <x v="17"/>
    <s v="N/A"/>
  </r>
  <r>
    <x v="114"/>
    <s v="POR"/>
    <x v="18"/>
    <x v="6"/>
    <s v="WT"/>
    <x v="6"/>
    <n v="18"/>
  </r>
  <r>
    <x v="115"/>
    <s v="BEL"/>
    <x v="12"/>
    <x v="16"/>
    <s v="WT"/>
    <x v="16"/>
    <n v="80"/>
  </r>
  <r>
    <x v="116"/>
    <s v="ERI"/>
    <x v="24"/>
    <x v="6"/>
    <s v="WT"/>
    <x v="6"/>
    <s v="N/A"/>
  </r>
  <r>
    <x v="117"/>
    <s v="BEL"/>
    <x v="12"/>
    <x v="21"/>
    <s v="WT"/>
    <x v="21"/>
    <n v="20"/>
  </r>
  <r>
    <x v="118"/>
    <s v="KAZ"/>
    <x v="14"/>
    <x v="15"/>
    <s v="WT"/>
    <x v="15"/>
    <n v="7"/>
  </r>
  <r>
    <x v="119"/>
    <s v="ECU"/>
    <x v="25"/>
    <x v="13"/>
    <s v="WT"/>
    <x v="13"/>
    <n v="3"/>
  </r>
  <r>
    <x v="120"/>
    <s v="FRA"/>
    <x v="5"/>
    <x v="14"/>
    <s v="WT"/>
    <x v="14"/>
    <n v="104"/>
  </r>
  <r>
    <x v="121"/>
    <s v="DEN"/>
    <x v="9"/>
    <x v="13"/>
    <s v="WT"/>
    <x v="13"/>
    <n v="56"/>
  </r>
  <r>
    <x v="122"/>
    <s v="AUS"/>
    <x v="13"/>
    <x v="20"/>
    <s v="WT"/>
    <x v="20"/>
    <n v="4"/>
  </r>
  <r>
    <x v="123"/>
    <s v="SLO"/>
    <x v="1"/>
    <x v="11"/>
    <s v="WT"/>
    <x v="11"/>
    <n v="31"/>
  </r>
  <r>
    <x v="124"/>
    <s v="COL"/>
    <x v="20"/>
    <x v="13"/>
    <s v="WT"/>
    <x v="13"/>
    <n v="2"/>
  </r>
  <r>
    <x v="125"/>
    <s v="NED"/>
    <x v="4"/>
    <x v="16"/>
    <s v="WT"/>
    <x v="16"/>
    <n v="129"/>
  </r>
  <r>
    <x v="126"/>
    <s v="AUS"/>
    <x v="13"/>
    <x v="2"/>
    <s v="PRT"/>
    <x v="2"/>
    <n v="132"/>
  </r>
  <r>
    <x v="127"/>
    <s v="BEL"/>
    <x v="12"/>
    <x v="3"/>
    <s v="WT"/>
    <x v="3"/>
    <s v="N/A"/>
  </r>
  <r>
    <x v="128"/>
    <s v="AUS"/>
    <x v="13"/>
    <x v="3"/>
    <s v="WT"/>
    <x v="3"/>
    <s v="N/A"/>
  </r>
  <r>
    <x v="129"/>
    <s v="SPA"/>
    <x v="7"/>
    <x v="12"/>
    <s v="WT"/>
    <x v="12"/>
    <s v="N/A"/>
  </r>
  <r>
    <x v="130"/>
    <s v="SA"/>
    <x v="26"/>
    <x v="6"/>
    <s v="WT"/>
    <x v="6"/>
    <n v="7"/>
  </r>
  <r>
    <x v="131"/>
    <s v="ITA"/>
    <x v="2"/>
    <x v="4"/>
    <s v="WT"/>
    <x v="4"/>
    <n v="31"/>
  </r>
  <r>
    <x v="132"/>
    <s v="FRA"/>
    <x v="5"/>
    <x v="14"/>
    <s v="WT"/>
    <x v="14"/>
    <n v="8"/>
  </r>
  <r>
    <x v="133"/>
    <s v="GB"/>
    <x v="21"/>
    <x v="9"/>
    <s v="WT"/>
    <x v="9"/>
    <n v="7"/>
  </r>
  <r>
    <x v="134"/>
    <s v="FRA"/>
    <x v="5"/>
    <x v="14"/>
    <s v="WT"/>
    <x v="14"/>
    <s v="N/A"/>
  </r>
  <r>
    <x v="135"/>
    <s v="NOR"/>
    <x v="6"/>
    <x v="7"/>
    <s v="PRT"/>
    <x v="7"/>
    <n v="101"/>
  </r>
  <r>
    <x v="136"/>
    <s v="US"/>
    <x v="11"/>
    <x v="8"/>
    <s v="WT"/>
    <x v="8"/>
    <n v="20"/>
  </r>
  <r>
    <x v="137"/>
    <s v="FRA"/>
    <x v="5"/>
    <x v="10"/>
    <s v="WT"/>
    <x v="10"/>
    <n v="10"/>
  </r>
  <r>
    <x v="138"/>
    <s v="SPA"/>
    <x v="7"/>
    <x v="11"/>
    <s v="WT"/>
    <x v="11"/>
    <n v="9"/>
  </r>
  <r>
    <x v="139"/>
    <s v="SWI"/>
    <x v="27"/>
    <x v="10"/>
    <s v="WT"/>
    <x v="10"/>
    <n v="32"/>
  </r>
  <r>
    <x v="140"/>
    <s v="NED"/>
    <x v="4"/>
    <x v="9"/>
    <s v="WT"/>
    <x v="9"/>
    <n v="116"/>
  </r>
  <r>
    <x v="141"/>
    <s v="FRA"/>
    <x v="5"/>
    <x v="17"/>
    <s v="WT"/>
    <x v="17"/>
    <n v="2"/>
  </r>
  <r>
    <x v="142"/>
    <s v="SPA"/>
    <x v="7"/>
    <x v="11"/>
    <s v="WT"/>
    <x v="11"/>
    <n v="4"/>
  </r>
  <r>
    <x v="143"/>
    <s v="FRA"/>
    <x v="5"/>
    <x v="10"/>
    <s v="WT"/>
    <x v="10"/>
    <n v="4"/>
  </r>
  <r>
    <x v="144"/>
    <s v="FRA"/>
    <x v="5"/>
    <x v="10"/>
    <s v="WT"/>
    <x v="10"/>
    <n v="3"/>
  </r>
  <r>
    <x v="145"/>
    <s v="GB"/>
    <x v="21"/>
    <x v="12"/>
    <s v="WT"/>
    <x v="12"/>
    <n v="16"/>
  </r>
  <r>
    <x v="146"/>
    <s v="NED"/>
    <x v="4"/>
    <x v="0"/>
    <s v="WT"/>
    <x v="0"/>
    <n v="0"/>
  </r>
  <r>
    <x v="147"/>
    <s v="SPA"/>
    <x v="7"/>
    <x v="8"/>
    <s v="WT"/>
    <x v="8"/>
    <n v="5"/>
  </r>
  <r>
    <x v="148"/>
    <s v="FRA"/>
    <x v="5"/>
    <x v="21"/>
    <s v="WT"/>
    <x v="21"/>
    <n v="74"/>
  </r>
  <r>
    <x v="149"/>
    <s v="GB"/>
    <x v="21"/>
    <x v="1"/>
    <s v="WT"/>
    <x v="1"/>
    <n v="4"/>
  </r>
  <r>
    <x v="150"/>
    <s v="DEN"/>
    <x v="9"/>
    <x v="4"/>
    <s v="WT"/>
    <x v="4"/>
    <s v="N/A"/>
  </r>
  <r>
    <x v="151"/>
    <s v="DEN"/>
    <x v="9"/>
    <x v="4"/>
    <s v="WT"/>
    <x v="4"/>
    <n v="98"/>
  </r>
  <r>
    <x v="152"/>
    <s v="BEL"/>
    <x v="12"/>
    <x v="0"/>
    <s v="WT"/>
    <x v="0"/>
    <n v="91"/>
  </r>
  <r>
    <x v="153"/>
    <s v="DEN"/>
    <x v="9"/>
    <x v="21"/>
    <s v="WT"/>
    <x v="21"/>
    <n v="1"/>
  </r>
  <r>
    <x v="154"/>
    <s v="BEL"/>
    <x v="12"/>
    <x v="21"/>
    <s v="WT"/>
    <x v="21"/>
    <n v="19"/>
  </r>
  <r>
    <x v="155"/>
    <s v="SLO"/>
    <x v="1"/>
    <x v="1"/>
    <s v="WT"/>
    <x v="1"/>
    <n v="1"/>
  </r>
</pivotCacheRecords>
</file>

<file path=xl/pivotCache/richPivot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x v="0"/>
    <n v="19542209"/>
    <n v="141300"/>
    <x v="0"/>
  </r>
  <r>
    <x v="1"/>
    <x v="1"/>
    <n v="9002488"/>
    <n v="1572"/>
    <x v="1"/>
  </r>
  <r>
    <x v="2"/>
    <x v="2"/>
    <n v="5231147"/>
    <n v="12144.6"/>
    <x v="2"/>
  </r>
  <r>
    <x v="3"/>
    <x v="3"/>
    <n v="3898747"/>
    <n v="1301.97"/>
    <x v="0"/>
  </r>
  <r>
    <x v="4"/>
    <x v="4"/>
    <n v="2244000"/>
    <n v="105.4"/>
    <x v="3"/>
  </r>
  <r>
    <x v="5"/>
    <x v="5"/>
    <n v="2560700"/>
    <n v="5949.9"/>
    <x v="2"/>
  </r>
  <r>
    <x v="6"/>
    <x v="6"/>
    <n v="737015"/>
    <n v="369.2"/>
    <x v="0"/>
  </r>
  <r>
    <x v="7"/>
    <x v="7"/>
    <n v="13988129"/>
    <n v="2187.66"/>
    <x v="4"/>
  </r>
  <r>
    <x v="8"/>
    <x v="8"/>
    <n v="1695900"/>
    <n v="1086"/>
    <x v="5"/>
  </r>
  <r>
    <x v="9"/>
    <x v="9"/>
    <n v="4917750"/>
    <n v="9990.5"/>
    <x v="2"/>
  </r>
  <r>
    <x v="10"/>
    <x v="10"/>
    <n v="3769495"/>
    <n v="891.85"/>
    <x v="6"/>
  </r>
  <r>
    <x v="11"/>
    <x v="11"/>
    <n v="662248"/>
    <n v="114.97"/>
    <x v="7"/>
  </r>
  <r>
    <x v="12"/>
    <x v="12"/>
    <n v="123900"/>
    <n v="115.65"/>
    <x v="1"/>
  </r>
  <r>
    <x v="13"/>
    <x v="13"/>
    <n v="1762949"/>
    <n v="365.13652379500002"/>
    <x v="7"/>
  </r>
  <r>
    <x v="14"/>
    <x v="14"/>
    <n v="1464890"/>
    <n v="827.9"/>
    <x v="4"/>
  </r>
  <r>
    <x v="15"/>
    <x v="15"/>
    <n v="1539740"/>
    <n v="310.43"/>
    <x v="6"/>
  </r>
  <r>
    <x v="16"/>
    <x v="16"/>
    <n v="363200"/>
    <n v="1426"/>
    <x v="5"/>
  </r>
</pivotCacheRecords>
</file>

<file path=xl/pivotTables/_rels/pivotTable1.xml.rels><?xml version="1.0" encoding="UTF-8" standalone="yes"?>
<Relationships xmlns="http://schemas.openxmlformats.org/package/2006/relationships"><Relationship Id="rId1" Type="http://schemas.openxmlformats.org/officeDocument/2006/relationships/richPivotRecords"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richPivotRecords"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C59EC6-1F5E-42D3-9D90-1DFFB3E98EA3}" name="PivotTable4" cacheId="1" applyNumberFormats="0" applyBorderFormats="0" applyFontFormats="0" applyPatternFormats="0" applyAlignmentFormats="0" applyWidthHeightFormats="1" dataCaption="Values" updatedVersion="8" minRefreshableVersion="8" showDrill="0" rowGrandTotals="0" colGrandTotals="0" itemPrintTitles="1" createdVersion="8" indent="0" showHeaders="0" compact="0" compactData="0" multipleFieldFilters="0">
  <location ref="B3:E13" firstHeaderRow="1" firstDataRow="3" firstDataCol="2"/>
  <pivotFields count="7">
    <pivotField axis="axisRow" compact="0" outline="0" showAll="0" sortType="ascending" defaultSubtotal="0">
      <items count="312">
        <item m="1" x="231"/>
        <item m="1" x="291"/>
        <item m="1" x="281"/>
        <item m="1" x="265"/>
        <item m="1" x="170"/>
        <item m="1" x="285"/>
        <item m="1" x="221"/>
        <item m="1" x="225"/>
        <item m="1" x="220"/>
        <item m="1" x="305"/>
        <item m="1" x="206"/>
        <item m="1" x="161"/>
        <item m="1" x="279"/>
        <item m="1" x="171"/>
        <item m="1" x="287"/>
        <item m="1" x="219"/>
        <item m="1" x="235"/>
        <item m="1" x="274"/>
        <item m="1" x="198"/>
        <item m="1" x="275"/>
        <item m="1" x="258"/>
        <item m="1" x="187"/>
        <item m="1" x="247"/>
        <item m="1" x="167"/>
        <item m="1" x="292"/>
        <item m="1" x="242"/>
        <item m="1" x="197"/>
        <item m="1" x="193"/>
        <item m="1" x="188"/>
        <item m="1" x="228"/>
        <item m="1" x="215"/>
        <item m="1" x="230"/>
        <item m="1" x="227"/>
        <item m="1" x="266"/>
        <item m="1" x="181"/>
        <item m="1" x="217"/>
        <item m="1" x="264"/>
        <item m="1" x="200"/>
        <item m="1" x="190"/>
        <item m="1" x="289"/>
        <item m="1" x="262"/>
        <item m="1" x="222"/>
        <item m="1" x="162"/>
        <item m="1" x="276"/>
        <item m="1" x="208"/>
        <item m="1" x="191"/>
        <item m="1" x="204"/>
        <item m="1" x="196"/>
        <item m="1" x="248"/>
        <item m="1" x="254"/>
        <item m="1" x="157"/>
        <item x="3"/>
        <item m="1" x="163"/>
        <item m="1" x="286"/>
        <item m="1" x="259"/>
        <item m="1" x="272"/>
        <item m="1" x="169"/>
        <item m="1" x="280"/>
        <item m="1" x="271"/>
        <item m="1" x="207"/>
        <item m="1" x="177"/>
        <item m="1" x="278"/>
        <item m="1" x="301"/>
        <item m="1" x="283"/>
        <item m="1" x="290"/>
        <item m="1" x="195"/>
        <item m="1" x="209"/>
        <item m="1" x="302"/>
        <item m="1" x="311"/>
        <item m="1" x="255"/>
        <item m="1" x="273"/>
        <item m="1" x="308"/>
        <item m="1" x="233"/>
        <item m="1" x="309"/>
        <item m="1" x="194"/>
        <item m="1" x="245"/>
        <item m="1" x="250"/>
        <item m="1" x="243"/>
        <item m="1" x="260"/>
        <item m="1" x="173"/>
        <item m="1" x="216"/>
        <item m="1" x="298"/>
        <item m="1" x="238"/>
        <item m="1" x="284"/>
        <item m="1" x="201"/>
        <item m="1" x="267"/>
        <item m="1" x="236"/>
        <item m="1" x="199"/>
        <item m="1" x="251"/>
        <item m="1" x="156"/>
        <item m="1" x="175"/>
        <item m="1" x="232"/>
        <item m="1" x="179"/>
        <item m="1" x="183"/>
        <item m="1" x="246"/>
        <item m="1" x="257"/>
        <item m="1" x="210"/>
        <item m="1" x="241"/>
        <item m="1" x="226"/>
        <item m="1" x="277"/>
        <item m="1" x="205"/>
        <item m="1" x="203"/>
        <item m="1" x="270"/>
        <item m="1" x="185"/>
        <item m="1" x="214"/>
        <item m="1" x="168"/>
        <item m="1" x="218"/>
        <item m="1" x="174"/>
        <item m="1" x="306"/>
        <item m="1" x="160"/>
        <item m="1" x="310"/>
        <item m="1" x="268"/>
        <item m="1" x="159"/>
        <item m="1" x="158"/>
        <item m="1" x="213"/>
        <item m="1" x="296"/>
        <item m="1" x="295"/>
        <item m="1" x="293"/>
        <item m="1" x="223"/>
        <item m="1" x="269"/>
        <item m="1" x="297"/>
        <item m="1" x="300"/>
        <item m="1" x="180"/>
        <item m="1" x="212"/>
        <item m="1" x="256"/>
        <item m="1" x="234"/>
        <item m="1" x="288"/>
        <item m="1" x="211"/>
        <item m="1" x="189"/>
        <item m="1" x="176"/>
        <item m="1" x="182"/>
        <item m="1" x="202"/>
        <item m="1" x="263"/>
        <item m="1" x="165"/>
        <item m="1" x="299"/>
        <item m="1" x="184"/>
        <item m="1" x="303"/>
        <item m="1" x="237"/>
        <item m="1" x="178"/>
        <item m="1" x="307"/>
        <item m="1" x="172"/>
        <item m="1" x="240"/>
        <item m="1" x="166"/>
        <item m="1" x="304"/>
        <item m="1" x="244"/>
        <item m="1" x="186"/>
        <item m="1" x="229"/>
        <item m="1" x="282"/>
        <item m="1" x="294"/>
        <item m="1" x="239"/>
        <item m="1" x="164"/>
        <item m="1" x="252"/>
        <item m="1" x="192"/>
        <item m="1" x="249"/>
        <item m="1" x="253"/>
        <item m="1" x="224"/>
        <item m="1" x="261"/>
        <item x="97"/>
        <item x="52"/>
        <item x="61"/>
        <item x="111"/>
        <item x="62"/>
        <item x="122"/>
        <item x="0"/>
        <item x="77"/>
        <item x="101"/>
        <item x="152"/>
        <item x="146"/>
        <item x="20"/>
        <item x="55"/>
        <item x="51"/>
        <item x="95"/>
        <item x="71"/>
        <item x="36"/>
        <item x="19"/>
        <item x="50"/>
        <item x="23"/>
        <item x="118"/>
        <item x="84"/>
        <item x="66"/>
        <item x="138"/>
        <item x="12"/>
        <item x="142"/>
        <item x="123"/>
        <item x="49"/>
        <item x="109"/>
        <item x="57"/>
        <item x="128"/>
        <item x="127"/>
        <item x="73"/>
        <item x="106"/>
        <item x="91"/>
        <item x="79"/>
        <item x="58"/>
        <item x="120"/>
        <item x="34"/>
        <item x="105"/>
        <item x="132"/>
        <item x="70"/>
        <item x="16"/>
        <item x="78"/>
        <item x="134"/>
        <item x="53"/>
        <item x="22"/>
        <item x="113"/>
        <item x="141"/>
        <item x="67"/>
        <item x="33"/>
        <item x="25"/>
        <item x="28"/>
        <item x="112"/>
        <item x="121"/>
        <item x="124"/>
        <item x="15"/>
        <item x="119"/>
        <item x="68"/>
        <item x="143"/>
        <item x="63"/>
        <item x="139"/>
        <item x="137"/>
        <item x="144"/>
        <item x="11"/>
        <item x="24"/>
        <item x="59"/>
        <item x="47"/>
        <item x="48"/>
        <item x="13"/>
        <item x="103"/>
        <item x="145"/>
        <item x="129"/>
        <item x="38"/>
        <item x="114"/>
        <item x="116"/>
        <item x="130"/>
        <item x="6"/>
        <item x="39"/>
        <item x="88"/>
        <item x="76"/>
        <item x="133"/>
        <item x="140"/>
        <item x="44"/>
        <item x="10"/>
        <item x="30"/>
        <item x="26"/>
        <item x="41"/>
        <item x="14"/>
        <item x="87"/>
        <item x="153"/>
        <item x="83"/>
        <item x="108"/>
        <item x="65"/>
        <item x="148"/>
        <item x="117"/>
        <item x="154"/>
        <item x="4"/>
        <item x="131"/>
        <item x="29"/>
        <item x="150"/>
        <item x="151"/>
        <item x="82"/>
        <item x="17"/>
        <item x="32"/>
        <item x="136"/>
        <item x="147"/>
        <item x="9"/>
        <item x="104"/>
        <item x="40"/>
        <item x="115"/>
        <item x="85"/>
        <item x="96"/>
        <item x="92"/>
        <item x="99"/>
        <item x="21"/>
        <item x="54"/>
        <item x="125"/>
        <item x="149"/>
        <item x="75"/>
        <item x="8"/>
        <item x="155"/>
        <item x="100"/>
        <item x="46"/>
        <item x="1"/>
        <item x="42"/>
        <item x="74"/>
        <item x="43"/>
        <item x="60"/>
        <item x="2"/>
        <item x="102"/>
        <item x="98"/>
        <item x="126"/>
        <item x="18"/>
        <item x="5"/>
        <item x="81"/>
        <item x="72"/>
        <item x="64"/>
        <item x="31"/>
        <item x="93"/>
        <item x="37"/>
        <item x="86"/>
        <item x="89"/>
        <item x="45"/>
        <item x="69"/>
        <item x="107"/>
        <item x="90"/>
        <item x="110"/>
        <item x="80"/>
        <item x="56"/>
        <item x="27"/>
        <item x="94"/>
        <item x="35"/>
        <item x="135"/>
        <item x="7"/>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sortType="ascending" defaultSubtotal="0">
      <items count="28">
        <item x="3"/>
        <item x="0"/>
        <item x="13"/>
        <item x="12"/>
        <item x="16"/>
        <item x="27"/>
        <item x="20"/>
        <item x="10"/>
        <item x="15"/>
        <item x="9"/>
        <item x="25"/>
        <item x="24"/>
        <item x="7"/>
        <item x="5"/>
        <item x="21"/>
        <item x="2"/>
        <item x="14"/>
        <item x="22"/>
        <item x="19"/>
        <item x="4"/>
        <item x="6"/>
        <item x="17"/>
        <item x="8"/>
        <item x="18"/>
        <item x="1"/>
        <item x="23"/>
        <item x="11"/>
        <item x="26"/>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Col" compact="0" outline="0" showAll="0" defaultSubtotal="0">
      <items count="22">
        <item h="1" x="20"/>
        <item h="1" x="0"/>
        <item h="1" x="19"/>
        <item h="1" x="15"/>
        <item h="1" x="11"/>
        <item h="1" x="3"/>
        <item h="1" x="14"/>
        <item h="1" x="17"/>
        <item h="1" x="13"/>
        <item x="10"/>
        <item h="1" x="12"/>
        <item h="1" x="6"/>
        <item h="1" x="18"/>
        <item h="1" x="9"/>
        <item h="1" x="21"/>
        <item h="1" x="2"/>
        <item h="1" x="8"/>
        <item h="1" x="16"/>
        <item h="1" x="5"/>
        <item h="1" x="4"/>
        <item h="1" x="1"/>
        <item h="1" x="7"/>
      </items>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23">
        <item m="1" x="22"/>
        <item x="0"/>
        <item x="19"/>
        <item x="15"/>
        <item x="3"/>
        <item x="14"/>
        <item x="17"/>
        <item x="13"/>
        <item x="10"/>
        <item x="6"/>
        <item x="12"/>
        <item x="18"/>
        <item x="9"/>
        <item x="21"/>
        <item x="2"/>
        <item x="8"/>
        <item x="16"/>
        <item x="11"/>
        <item x="4"/>
        <item x="5"/>
        <item x="1"/>
        <item x="7"/>
        <item x="20"/>
      </items>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0"/>
    <field x="2"/>
  </rowFields>
  <rowItems count="8">
    <i>
      <x v="221"/>
      <x v="19"/>
    </i>
    <i>
      <x v="220"/>
      <x v="13"/>
    </i>
    <i>
      <x v="216"/>
      <x v="13"/>
    </i>
    <i>
      <x v="219"/>
      <x v="13"/>
    </i>
    <i>
      <x v="218"/>
      <x v="5"/>
    </i>
    <i>
      <x v="223"/>
      <x v="13"/>
    </i>
    <i>
      <x v="222"/>
      <x v="13"/>
    </i>
    <i>
      <x v="217"/>
      <x v="19"/>
    </i>
  </rowItems>
  <colFields count="2">
    <field x="5"/>
    <field x="3"/>
  </colFields>
  <colItems count="1">
    <i>
      <x v="8"/>
      <x v="9"/>
    </i>
  </colItems>
  <dataFields count="1">
    <dataField name=" " fld="6" baseField="0" baseItem="0"/>
  </dataFields>
  <formats count="55">
    <format dxfId="117">
      <pivotArea dataOnly="0" labelOnly="1" outline="0" fieldPosition="0">
        <references count="1">
          <reference field="5" count="1">
            <x v="0"/>
          </reference>
        </references>
      </pivotArea>
    </format>
    <format dxfId="116">
      <pivotArea dataOnly="0" labelOnly="1" outline="0" fieldPosition="0">
        <references count="1">
          <reference field="5" count="1">
            <x v="2"/>
          </reference>
        </references>
      </pivotArea>
    </format>
    <format dxfId="115">
      <pivotArea dataOnly="0" labelOnly="1" outline="0" fieldPosition="0">
        <references count="2">
          <reference field="3" count="1">
            <x v="0"/>
          </reference>
          <reference field="5" count="1" selected="0">
            <x v="0"/>
          </reference>
        </references>
      </pivotArea>
    </format>
    <format dxfId="114">
      <pivotArea dataOnly="0" labelOnly="1" outline="0" fieldPosition="0">
        <references count="2">
          <reference field="3" count="1">
            <x v="1"/>
          </reference>
          <reference field="5" count="1" selected="0">
            <x v="1"/>
          </reference>
        </references>
      </pivotArea>
    </format>
    <format dxfId="113">
      <pivotArea dataOnly="0" labelOnly="1" outline="0" fieldPosition="0">
        <references count="2">
          <reference field="3" count="1">
            <x v="2"/>
          </reference>
          <reference field="5" count="1" selected="0">
            <x v="2"/>
          </reference>
        </references>
      </pivotArea>
    </format>
    <format dxfId="112">
      <pivotArea dataOnly="0" labelOnly="1" outline="0" fieldPosition="0">
        <references count="2">
          <reference field="3" count="1">
            <x v="3"/>
          </reference>
          <reference field="5" count="1" selected="0">
            <x v="3"/>
          </reference>
        </references>
      </pivotArea>
    </format>
    <format dxfId="111">
      <pivotArea dataOnly="0" labelOnly="1" outline="0" fieldPosition="0">
        <references count="2">
          <reference field="3" count="1">
            <x v="5"/>
          </reference>
          <reference field="5" count="1" selected="0">
            <x v="4"/>
          </reference>
        </references>
      </pivotArea>
    </format>
    <format dxfId="110">
      <pivotArea dataOnly="0" labelOnly="1" outline="0" fieldPosition="0">
        <references count="2">
          <reference field="3" count="1">
            <x v="6"/>
          </reference>
          <reference field="5" count="1" selected="0">
            <x v="5"/>
          </reference>
        </references>
      </pivotArea>
    </format>
    <format dxfId="109">
      <pivotArea dataOnly="0" labelOnly="1" outline="0" fieldPosition="0">
        <references count="2">
          <reference field="3" count="1">
            <x v="7"/>
          </reference>
          <reference field="5" count="1" selected="0">
            <x v="6"/>
          </reference>
        </references>
      </pivotArea>
    </format>
    <format dxfId="108">
      <pivotArea dataOnly="0" labelOnly="1" outline="0" fieldPosition="0">
        <references count="2">
          <reference field="3" count="1">
            <x v="8"/>
          </reference>
          <reference field="5" count="1" selected="0">
            <x v="7"/>
          </reference>
        </references>
      </pivotArea>
    </format>
    <format dxfId="107">
      <pivotArea dataOnly="0" labelOnly="1" outline="0" fieldPosition="0">
        <references count="2">
          <reference field="3" count="1">
            <x v="9"/>
          </reference>
          <reference field="5" count="1" selected="0">
            <x v="8"/>
          </reference>
        </references>
      </pivotArea>
    </format>
    <format dxfId="106">
      <pivotArea dataOnly="0" labelOnly="1" outline="0" fieldPosition="0">
        <references count="2">
          <reference field="3" count="1">
            <x v="11"/>
          </reference>
          <reference field="5" count="1" selected="0">
            <x v="9"/>
          </reference>
        </references>
      </pivotArea>
    </format>
    <format dxfId="105">
      <pivotArea dataOnly="0" labelOnly="1" outline="0" fieldPosition="0">
        <references count="2">
          <reference field="3" count="1">
            <x v="10"/>
          </reference>
          <reference field="5" count="1" selected="0">
            <x v="10"/>
          </reference>
        </references>
      </pivotArea>
    </format>
    <format dxfId="104">
      <pivotArea dataOnly="0" labelOnly="1" outline="0" fieldPosition="0">
        <references count="2">
          <reference field="3" count="1">
            <x v="12"/>
          </reference>
          <reference field="5" count="1" selected="0">
            <x v="11"/>
          </reference>
        </references>
      </pivotArea>
    </format>
    <format dxfId="103">
      <pivotArea dataOnly="0" labelOnly="1" outline="0" fieldPosition="0">
        <references count="2">
          <reference field="3" count="1">
            <x v="13"/>
          </reference>
          <reference field="5" count="1" selected="0">
            <x v="12"/>
          </reference>
        </references>
      </pivotArea>
    </format>
    <format dxfId="102">
      <pivotArea dataOnly="0" labelOnly="1" outline="0" fieldPosition="0">
        <references count="2">
          <reference field="3" count="1">
            <x v="14"/>
          </reference>
          <reference field="5" count="1" selected="0">
            <x v="13"/>
          </reference>
        </references>
      </pivotArea>
    </format>
    <format dxfId="101">
      <pivotArea dataOnly="0" labelOnly="1" outline="0" fieldPosition="0">
        <references count="2">
          <reference field="3" count="1">
            <x v="15"/>
          </reference>
          <reference field="5" count="1" selected="0">
            <x v="14"/>
          </reference>
        </references>
      </pivotArea>
    </format>
    <format dxfId="100">
      <pivotArea dataOnly="0" labelOnly="1" outline="0" fieldPosition="0">
        <references count="2">
          <reference field="3" count="1">
            <x v="16"/>
          </reference>
          <reference field="5" count="1" selected="0">
            <x v="15"/>
          </reference>
        </references>
      </pivotArea>
    </format>
    <format dxfId="99">
      <pivotArea dataOnly="0" labelOnly="1" outline="0" fieldPosition="0">
        <references count="2">
          <reference field="3" count="1">
            <x v="17"/>
          </reference>
          <reference field="5" count="1" selected="0">
            <x v="16"/>
          </reference>
        </references>
      </pivotArea>
    </format>
    <format dxfId="98">
      <pivotArea dataOnly="0" labelOnly="1" outline="0" fieldPosition="0">
        <references count="2">
          <reference field="3" count="1">
            <x v="4"/>
          </reference>
          <reference field="5" count="1" selected="0">
            <x v="17"/>
          </reference>
        </references>
      </pivotArea>
    </format>
    <format dxfId="97">
      <pivotArea dataOnly="0" labelOnly="1" outline="0" fieldPosition="0">
        <references count="2">
          <reference field="3" count="1">
            <x v="19"/>
          </reference>
          <reference field="5" count="1" selected="0">
            <x v="18"/>
          </reference>
        </references>
      </pivotArea>
    </format>
    <format dxfId="96">
      <pivotArea dataOnly="0" labelOnly="1" outline="0" fieldPosition="0">
        <references count="2">
          <reference field="3" count="1">
            <x v="18"/>
          </reference>
          <reference field="5" count="1" selected="0">
            <x v="19"/>
          </reference>
        </references>
      </pivotArea>
    </format>
    <format dxfId="95">
      <pivotArea dataOnly="0" labelOnly="1" outline="0" fieldPosition="0">
        <references count="2">
          <reference field="3" count="1">
            <x v="20"/>
          </reference>
          <reference field="5" count="1" selected="0">
            <x v="20"/>
          </reference>
        </references>
      </pivotArea>
    </format>
    <format dxfId="94">
      <pivotArea dataOnly="0" labelOnly="1" outline="0" fieldPosition="0">
        <references count="2">
          <reference field="3" count="1">
            <x v="21"/>
          </reference>
          <reference field="5" count="1" selected="0">
            <x v="21"/>
          </reference>
        </references>
      </pivotArea>
    </format>
    <format dxfId="93">
      <pivotArea dataOnly="0" labelOnly="1" outline="0" fieldPosition="0">
        <references count="1">
          <reference field="5" count="1">
            <x v="6"/>
          </reference>
        </references>
      </pivotArea>
    </format>
    <format dxfId="92">
      <pivotArea dataOnly="0" labelOnly="1" outline="0" fieldPosition="0">
        <references count="1">
          <reference field="5" count="1">
            <x v="1"/>
          </reference>
        </references>
      </pivotArea>
    </format>
    <format dxfId="91">
      <pivotArea dataOnly="0" labelOnly="1" outline="0" fieldPosition="0">
        <references count="1">
          <reference field="5" count="1">
            <x v="3"/>
          </reference>
        </references>
      </pivotArea>
    </format>
    <format dxfId="90">
      <pivotArea dataOnly="0" labelOnly="1" outline="0" fieldPosition="0">
        <references count="1">
          <reference field="5" count="1">
            <x v="17"/>
          </reference>
        </references>
      </pivotArea>
    </format>
    <format dxfId="89">
      <pivotArea dataOnly="0" labelOnly="1" outline="0" fieldPosition="0">
        <references count="1">
          <reference field="5" count="1">
            <x v="4"/>
          </reference>
        </references>
      </pivotArea>
    </format>
    <format dxfId="88">
      <pivotArea dataOnly="0" labelOnly="1" outline="0" fieldPosition="0">
        <references count="1">
          <reference field="5" count="1">
            <x v="5"/>
          </reference>
        </references>
      </pivotArea>
    </format>
    <format dxfId="87">
      <pivotArea dataOnly="0" labelOnly="1" outline="0" fieldPosition="0">
        <references count="1">
          <reference field="5" count="1">
            <x v="7"/>
          </reference>
        </references>
      </pivotArea>
    </format>
    <format dxfId="86">
      <pivotArea dataOnly="0" labelOnly="1" outline="0" fieldPosition="0">
        <references count="1">
          <reference field="5" count="1">
            <x v="8"/>
          </reference>
        </references>
      </pivotArea>
    </format>
    <format dxfId="85">
      <pivotArea dataOnly="0" labelOnly="1" outline="0" fieldPosition="0">
        <references count="1">
          <reference field="5" count="1">
            <x v="10"/>
          </reference>
        </references>
      </pivotArea>
    </format>
    <format dxfId="84">
      <pivotArea dataOnly="0" outline="0" fieldPosition="0">
        <references count="1">
          <reference field="5" count="1">
            <x v="9"/>
          </reference>
        </references>
      </pivotArea>
    </format>
    <format dxfId="83">
      <pivotArea dataOnly="0" labelOnly="1" outline="0" fieldPosition="0">
        <references count="1">
          <reference field="5" count="1">
            <x v="11"/>
          </reference>
        </references>
      </pivotArea>
    </format>
    <format dxfId="82">
      <pivotArea dataOnly="0" labelOnly="1" outline="0" fieldPosition="0">
        <references count="1">
          <reference field="5" count="1">
            <x v="12"/>
          </reference>
        </references>
      </pivotArea>
    </format>
    <format dxfId="81">
      <pivotArea dataOnly="0" labelOnly="1" outline="0" fieldPosition="0">
        <references count="1">
          <reference field="5" count="1">
            <x v="13"/>
          </reference>
        </references>
      </pivotArea>
    </format>
    <format dxfId="80">
      <pivotArea dataOnly="0" labelOnly="1" outline="0" fieldPosition="0">
        <references count="1">
          <reference field="5" count="1">
            <x v="14"/>
          </reference>
        </references>
      </pivotArea>
    </format>
    <format dxfId="79">
      <pivotArea dataOnly="0" labelOnly="1" outline="0" fieldPosition="0">
        <references count="1">
          <reference field="5" count="1">
            <x v="15"/>
          </reference>
        </references>
      </pivotArea>
    </format>
    <format dxfId="78">
      <pivotArea dataOnly="0" labelOnly="1" outline="0" fieldPosition="0">
        <references count="1">
          <reference field="5" count="1">
            <x v="16"/>
          </reference>
        </references>
      </pivotArea>
    </format>
    <format dxfId="77">
      <pivotArea dataOnly="0" labelOnly="1" outline="0" fieldPosition="0">
        <references count="1">
          <reference field="5" count="1">
            <x v="19"/>
          </reference>
        </references>
      </pivotArea>
    </format>
    <format dxfId="76">
      <pivotArea dataOnly="0" labelOnly="1" outline="0" fieldPosition="0">
        <references count="1">
          <reference field="5" count="1">
            <x v="18"/>
          </reference>
        </references>
      </pivotArea>
    </format>
    <format dxfId="75">
      <pivotArea dataOnly="0" labelOnly="1" outline="0" fieldPosition="0">
        <references count="1">
          <reference field="5" count="1">
            <x v="20"/>
          </reference>
        </references>
      </pivotArea>
    </format>
    <format dxfId="74">
      <pivotArea dataOnly="0" labelOnly="1" outline="0" fieldPosition="0">
        <references count="1">
          <reference field="5" count="1">
            <x v="21"/>
          </reference>
        </references>
      </pivotArea>
    </format>
    <format dxfId="73">
      <pivotArea dataOnly="0" labelOnly="1" outline="0" fieldPosition="0">
        <references count="1">
          <reference field="0" count="6">
            <x v="157"/>
            <x v="158"/>
            <x v="159"/>
            <x v="160"/>
            <x v="161"/>
            <x v="162"/>
          </reference>
        </references>
      </pivotArea>
    </format>
    <format dxfId="72">
      <pivotArea outline="0" collapsedLevelsAreSubtotals="1" fieldPosition="0"/>
    </format>
    <format dxfId="71">
      <pivotArea dataOnly="0" labelOnly="1" outline="0" fieldPosition="0">
        <references count="1">
          <reference field="0" count="6">
            <x v="157"/>
            <x v="158"/>
            <x v="159"/>
            <x v="160"/>
            <x v="161"/>
            <x v="162"/>
          </reference>
        </references>
      </pivotArea>
    </format>
    <format dxfId="70">
      <pivotArea outline="0" collapsedLevelsAreSubtotals="1" fieldPosition="0"/>
    </format>
    <format dxfId="69">
      <pivotArea type="origin" dataOnly="0" labelOnly="1" outline="0" fieldPosition="0"/>
    </format>
    <format dxfId="68">
      <pivotArea dataOnly="0" labelOnly="1" outline="0" fieldPosition="0">
        <references count="1">
          <reference field="0" count="50">
            <x v="51"/>
            <x v="160"/>
            <x v="162"/>
            <x v="163"/>
            <x v="166"/>
            <x v="167"/>
            <x v="177"/>
            <x v="180"/>
            <x v="182"/>
            <x v="183"/>
            <x v="187"/>
            <x v="188"/>
            <x v="194"/>
            <x v="197"/>
            <x v="201"/>
            <x v="204"/>
            <x v="205"/>
            <x v="210"/>
            <x v="211"/>
            <x v="212"/>
            <x v="214"/>
            <x v="216"/>
            <x v="218"/>
            <x v="219"/>
            <x v="220"/>
            <x v="228"/>
            <x v="229"/>
            <x v="231"/>
            <x v="232"/>
            <x v="233"/>
            <x v="238"/>
            <x v="239"/>
            <x v="247"/>
            <x v="251"/>
            <x v="252"/>
            <x v="253"/>
            <x v="254"/>
            <x v="255"/>
            <x v="257"/>
            <x v="258"/>
            <x v="262"/>
            <x v="263"/>
            <x v="267"/>
            <x v="274"/>
            <x v="275"/>
            <x v="278"/>
            <x v="281"/>
            <x v="286"/>
            <x v="289"/>
            <x v="310"/>
          </reference>
        </references>
      </pivotArea>
    </format>
    <format dxfId="67">
      <pivotArea dataOnly="0" labelOnly="1" outline="0" fieldPosition="0">
        <references count="1">
          <reference field="0" count="50">
            <x v="157"/>
            <x v="159"/>
            <x v="161"/>
            <x v="164"/>
            <x v="165"/>
            <x v="171"/>
            <x v="172"/>
            <x v="178"/>
            <x v="179"/>
            <x v="185"/>
            <x v="189"/>
            <x v="190"/>
            <x v="191"/>
            <x v="192"/>
            <x v="196"/>
            <x v="198"/>
            <x v="200"/>
            <x v="206"/>
            <x v="215"/>
            <x v="217"/>
            <x v="227"/>
            <x v="236"/>
            <x v="237"/>
            <x v="246"/>
            <x v="248"/>
            <x v="249"/>
            <x v="250"/>
            <x v="259"/>
            <x v="265"/>
            <x v="268"/>
            <x v="269"/>
            <x v="270"/>
            <x v="271"/>
            <x v="276"/>
            <x v="279"/>
            <x v="283"/>
            <x v="287"/>
            <x v="288"/>
            <x v="292"/>
            <x v="293"/>
            <x v="294"/>
            <x v="296"/>
            <x v="298"/>
            <x v="299"/>
            <x v="301"/>
            <x v="302"/>
            <x v="303"/>
            <x v="304"/>
            <x v="305"/>
            <x v="308"/>
          </reference>
        </references>
      </pivotArea>
    </format>
    <format dxfId="66">
      <pivotArea dataOnly="0" labelOnly="1" outline="0" fieldPosition="0">
        <references count="1">
          <reference field="0" count="50">
            <x v="158"/>
            <x v="168"/>
            <x v="169"/>
            <x v="170"/>
            <x v="173"/>
            <x v="174"/>
            <x v="175"/>
            <x v="176"/>
            <x v="181"/>
            <x v="184"/>
            <x v="186"/>
            <x v="193"/>
            <x v="195"/>
            <x v="199"/>
            <x v="202"/>
            <x v="203"/>
            <x v="207"/>
            <x v="208"/>
            <x v="209"/>
            <x v="213"/>
            <x v="221"/>
            <x v="222"/>
            <x v="223"/>
            <x v="224"/>
            <x v="225"/>
            <x v="226"/>
            <x v="230"/>
            <x v="235"/>
            <x v="240"/>
            <x v="242"/>
            <x v="243"/>
            <x v="244"/>
            <x v="245"/>
            <x v="256"/>
            <x v="260"/>
            <x v="261"/>
            <x v="266"/>
            <x v="272"/>
            <x v="273"/>
            <x v="280"/>
            <x v="282"/>
            <x v="284"/>
            <x v="285"/>
            <x v="290"/>
            <x v="295"/>
            <x v="297"/>
            <x v="300"/>
            <x v="306"/>
            <x v="307"/>
            <x v="309"/>
          </reference>
        </references>
      </pivotArea>
    </format>
    <format dxfId="65">
      <pivotArea dataOnly="0" labelOnly="1" outline="0" fieldPosition="0">
        <references count="1">
          <reference field="0" count="6">
            <x v="234"/>
            <x v="241"/>
            <x v="264"/>
            <x v="277"/>
            <x v="291"/>
            <x v="311"/>
          </reference>
        </references>
      </pivotArea>
    </format>
    <format dxfId="64">
      <pivotArea dataOnly="0" labelOnly="1" outline="0" fieldPosition="0">
        <references count="1">
          <reference field="5" count="1">
            <x v="22"/>
          </reference>
        </references>
      </pivotArea>
    </format>
    <format dxfId="63">
      <pivotArea dataOnly="0" labelOnly="1" outline="0" fieldPosition="0">
        <references count="2">
          <reference field="3" count="0"/>
          <reference field="5" count="1" selected="0">
            <x v="22"/>
          </reference>
        </references>
      </pivotArea>
    </format>
  </formats>
  <pivotTableStyleInfo name="PivotStyleLight5"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lastUpdateFeature>RichData</xxpvi:lastUpdateFeature>
      </xxpvi:pivotVersionInfo>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46742DA-1737-4C1D-9475-7F1E5F79F295}" name="PivotTable7" cacheId="9" applyNumberFormats="0" applyBorderFormats="0" applyFontFormats="0" applyPatternFormats="0" applyAlignmentFormats="0" applyWidthHeightFormats="1" dataCaption="Values" updatedVersion="8" minRefreshableVersion="8" useAutoFormatting="1" rowGrandTotals="0" itemPrintTitles="1" createdVersion="8" indent="0" compact="0" compactData="0" multipleFieldFilters="0">
  <location ref="A3:D20" firstHeaderRow="0" firstDataRow="1" firstDataCol="2"/>
  <pivotFields count="5">
    <pivotField axis="axisRow" compact="0" outline="0" subtotalTop="0" showAll="0" defaultSubtotal="0">
      <items count="17">
        <item x="8"/>
        <item x="10"/>
        <item x="5"/>
        <item x="12"/>
        <item x="16"/>
        <item x="14"/>
        <item x="1"/>
        <item x="3"/>
        <item x="9"/>
        <item x="13"/>
        <item x="15"/>
        <item x="0"/>
        <item x="4"/>
        <item x="6"/>
        <item x="2"/>
        <item x="7"/>
        <item x="11"/>
      </items>
    </pivotField>
    <pivotField axis="axisRow" compact="0" outline="0" showAll="0" sortType="ascending" defaultSubtotal="0">
      <items count="22">
        <item m="1" x="20"/>
        <item m="1" x="18"/>
        <item m="1" x="19"/>
        <item m="1" x="17"/>
        <item m="1" x="21"/>
        <item x="0"/>
        <item x="1"/>
        <item x="2"/>
        <item x="3"/>
        <item x="4"/>
        <item x="5"/>
        <item x="6"/>
        <item x="7"/>
        <item x="8"/>
        <item x="9"/>
        <item x="10"/>
        <item x="11"/>
        <item x="12"/>
        <item x="13"/>
        <item x="14"/>
        <item x="15"/>
        <item x="16"/>
      </items>
      <autoSortScope>
        <pivotArea dataOnly="0" outline="0" fieldPosition="0">
          <references count="1">
            <reference field="4294967294" count="1" selected="0">
              <x v="0"/>
            </reference>
          </references>
        </pivotArea>
      </autoSortScope>
    </pivotField>
    <pivotField dataField="1" compact="0" numFmtId="3" outline="0" showAll="0" defaultSubtotal="0"/>
    <pivotField dataField="1" compact="0" numFmtId="3" outline="0" subtotalTop="0" showAll="0" defaultSubtotal="0"/>
    <pivotField compact="0" outline="0" subtotalTop="0" showAll="0" defaultSubtotal="0">
      <items count="8">
        <item x="2"/>
        <item x="7"/>
        <item x="3"/>
        <item x="6"/>
        <item x="4"/>
        <item x="5"/>
        <item x="1"/>
        <item x="0"/>
      </items>
    </pivotField>
  </pivotFields>
  <rowFields count="2">
    <field x="0"/>
    <field x="1"/>
  </rowFields>
  <rowItems count="17">
    <i>
      <x/>
      <x v="13"/>
    </i>
    <i>
      <x v="1"/>
      <x v="15"/>
    </i>
    <i>
      <x v="2"/>
      <x v="10"/>
    </i>
    <i>
      <x v="3"/>
      <x v="17"/>
    </i>
    <i>
      <x v="4"/>
      <x v="21"/>
    </i>
    <i>
      <x v="5"/>
      <x v="19"/>
    </i>
    <i>
      <x v="6"/>
      <x v="6"/>
    </i>
    <i>
      <x v="7"/>
      <x v="8"/>
    </i>
    <i>
      <x v="8"/>
      <x v="14"/>
    </i>
    <i>
      <x v="9"/>
      <x v="18"/>
    </i>
    <i>
      <x v="10"/>
      <x v="20"/>
    </i>
    <i>
      <x v="11"/>
      <x v="5"/>
    </i>
    <i>
      <x v="12"/>
      <x v="9"/>
    </i>
    <i>
      <x v="13"/>
      <x v="11"/>
    </i>
    <i>
      <x v="14"/>
      <x v="7"/>
    </i>
    <i>
      <x v="15"/>
      <x v="12"/>
    </i>
    <i>
      <x v="16"/>
      <x v="16"/>
    </i>
  </rowItems>
  <colFields count="1">
    <field x="-2"/>
  </colFields>
  <colItems count="2">
    <i>
      <x/>
    </i>
    <i i="1">
      <x v="1"/>
    </i>
  </colItems>
  <dataFields count="2">
    <dataField name="Sum of Population" fld="2" baseField="0" baseItem="0" numFmtId="3"/>
    <dataField name="Sum of Area" fld="3" baseField="0" baseItem="0" numFmtId="3"/>
  </dataFields>
  <formats count="19">
    <format dxfId="56">
      <pivotArea outline="0" collapsedLevelsAreSubtotals="1" fieldPosition="0"/>
    </format>
    <format dxfId="55">
      <pivotArea dataOnly="0" labelOnly="1" outline="0" fieldPosition="0">
        <references count="1">
          <reference field="0" count="0"/>
        </references>
      </pivotArea>
    </format>
    <format dxfId="54">
      <pivotArea dataOnly="0" labelOnly="1" outline="0" fieldPosition="0">
        <references count="2">
          <reference field="0" count="1" selected="0">
            <x v="0"/>
          </reference>
          <reference field="1" count="1">
            <x v="13"/>
          </reference>
        </references>
      </pivotArea>
    </format>
    <format dxfId="53">
      <pivotArea dataOnly="0" labelOnly="1" outline="0" fieldPosition="0">
        <references count="2">
          <reference field="0" count="1" selected="0">
            <x v="1"/>
          </reference>
          <reference field="1" count="1">
            <x v="15"/>
          </reference>
        </references>
      </pivotArea>
    </format>
    <format dxfId="52">
      <pivotArea dataOnly="0" labelOnly="1" outline="0" fieldPosition="0">
        <references count="2">
          <reference field="0" count="1" selected="0">
            <x v="2"/>
          </reference>
          <reference field="1" count="1">
            <x v="10"/>
          </reference>
        </references>
      </pivotArea>
    </format>
    <format dxfId="51">
      <pivotArea dataOnly="0" labelOnly="1" outline="0" fieldPosition="0">
        <references count="2">
          <reference field="0" count="1" selected="0">
            <x v="3"/>
          </reference>
          <reference field="1" count="1">
            <x v="17"/>
          </reference>
        </references>
      </pivotArea>
    </format>
    <format dxfId="50">
      <pivotArea dataOnly="0" labelOnly="1" outline="0" fieldPosition="0">
        <references count="2">
          <reference field="0" count="1" selected="0">
            <x v="4"/>
          </reference>
          <reference field="1" count="1">
            <x v="21"/>
          </reference>
        </references>
      </pivotArea>
    </format>
    <format dxfId="49">
      <pivotArea dataOnly="0" labelOnly="1" outline="0" fieldPosition="0">
        <references count="2">
          <reference field="0" count="1" selected="0">
            <x v="5"/>
          </reference>
          <reference field="1" count="1">
            <x v="19"/>
          </reference>
        </references>
      </pivotArea>
    </format>
    <format dxfId="48">
      <pivotArea dataOnly="0" labelOnly="1" outline="0" fieldPosition="0">
        <references count="2">
          <reference field="0" count="1" selected="0">
            <x v="6"/>
          </reference>
          <reference field="1" count="1">
            <x v="6"/>
          </reference>
        </references>
      </pivotArea>
    </format>
    <format dxfId="47">
      <pivotArea dataOnly="0" labelOnly="1" outline="0" fieldPosition="0">
        <references count="2">
          <reference field="0" count="1" selected="0">
            <x v="7"/>
          </reference>
          <reference field="1" count="1">
            <x v="8"/>
          </reference>
        </references>
      </pivotArea>
    </format>
    <format dxfId="46">
      <pivotArea dataOnly="0" labelOnly="1" outline="0" fieldPosition="0">
        <references count="2">
          <reference field="0" count="1" selected="0">
            <x v="8"/>
          </reference>
          <reference field="1" count="1">
            <x v="14"/>
          </reference>
        </references>
      </pivotArea>
    </format>
    <format dxfId="45">
      <pivotArea dataOnly="0" labelOnly="1" outline="0" fieldPosition="0">
        <references count="2">
          <reference field="0" count="1" selected="0">
            <x v="9"/>
          </reference>
          <reference field="1" count="1">
            <x v="18"/>
          </reference>
        </references>
      </pivotArea>
    </format>
    <format dxfId="44">
      <pivotArea dataOnly="0" labelOnly="1" outline="0" fieldPosition="0">
        <references count="2">
          <reference field="0" count="1" selected="0">
            <x v="10"/>
          </reference>
          <reference field="1" count="1">
            <x v="20"/>
          </reference>
        </references>
      </pivotArea>
    </format>
    <format dxfId="43">
      <pivotArea dataOnly="0" labelOnly="1" outline="0" fieldPosition="0">
        <references count="2">
          <reference field="0" count="1" selected="0">
            <x v="11"/>
          </reference>
          <reference field="1" count="1">
            <x v="5"/>
          </reference>
        </references>
      </pivotArea>
    </format>
    <format dxfId="42">
      <pivotArea dataOnly="0" labelOnly="1" outline="0" fieldPosition="0">
        <references count="2">
          <reference field="0" count="1" selected="0">
            <x v="12"/>
          </reference>
          <reference field="1" count="1">
            <x v="9"/>
          </reference>
        </references>
      </pivotArea>
    </format>
    <format dxfId="41">
      <pivotArea dataOnly="0" labelOnly="1" outline="0" fieldPosition="0">
        <references count="2">
          <reference field="0" count="1" selected="0">
            <x v="13"/>
          </reference>
          <reference field="1" count="1">
            <x v="11"/>
          </reference>
        </references>
      </pivotArea>
    </format>
    <format dxfId="40">
      <pivotArea dataOnly="0" labelOnly="1" outline="0" fieldPosition="0">
        <references count="2">
          <reference field="0" count="1" selected="0">
            <x v="14"/>
          </reference>
          <reference field="1" count="1">
            <x v="7"/>
          </reference>
        </references>
      </pivotArea>
    </format>
    <format dxfId="39">
      <pivotArea dataOnly="0" labelOnly="1" outline="0" fieldPosition="0">
        <references count="2">
          <reference field="0" count="1" selected="0">
            <x v="15"/>
          </reference>
          <reference field="1" count="1">
            <x v="12"/>
          </reference>
        </references>
      </pivotArea>
    </format>
    <format dxfId="38">
      <pivotArea dataOnly="0" labelOnly="1" outline="0" fieldPosition="0">
        <references count="2">
          <reference field="0" count="1" selected="0">
            <x v="16"/>
          </reference>
          <reference field="1"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lastUpdateFeature>RichData</xxpvi:lastUpdateFeature>
      </xxpvi:pivotVersionInfo>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CC11AF16-0AAE-4FC7-B875-68B0EEEE68FA}" autoFormatId="16" applyNumberFormats="0" applyBorderFormats="0" applyFontFormats="0" applyPatternFormats="0" applyAlignmentFormats="0" applyWidthHeightFormats="0">
  <queryTableRefresh nextId="10">
    <queryTableFields count="9">
      <queryTableField id="1" name="#" tableColumnId="1"/>
      <queryTableField id="2" name="Rider" tableColumnId="2"/>
      <queryTableField id="9" dataBound="0" tableColumnId="9"/>
      <queryTableField id="3" name="Best GC result" tableColumnId="3"/>
      <queryTableField id="4" name="#Wins" tableColumnId="4"/>
      <queryTableField id="5" name="Best stage result" tableColumnId="5"/>
      <queryTableField id="6" name="#StageWins" tableColumnId="6"/>
      <queryTableField id="7" name="#Top10s" tableColumnId="7"/>
      <queryTableField id="8" name="Total points" tableColumnId="8"/>
    </queryTableFields>
  </queryTableRefresh>
</queryTable>
</file>

<file path=xl/richData/_rels/rdRichValueWebImage.xml.rels><?xml version="1.0" encoding="UTF-8" standalone="yes"?>
<Relationships xmlns="http://schemas.openxmlformats.org/package/2006/relationships"><Relationship Id="rId117" Type="http://schemas.openxmlformats.org/officeDocument/2006/relationships/image" Target="../media/image40.png"/><Relationship Id="rId21" Type="http://schemas.openxmlformats.org/officeDocument/2006/relationships/image" Target="../media/image7.1c683c9ace9e4f9b55a73b03aa9882a5"/><Relationship Id="rId42" Type="http://schemas.openxmlformats.org/officeDocument/2006/relationships/hyperlink" Target="https://www.bing.com/th?id=OSK.0c95d7e12f196dcf1c2b0150cf19724c&amp;qlt=95" TargetMode="External"/><Relationship Id="rId63" Type="http://schemas.openxmlformats.org/officeDocument/2006/relationships/image" Target="../media/image17.93256454773f899c19b86f4f836edbb0"/><Relationship Id="rId84" Type="http://schemas.openxmlformats.org/officeDocument/2006/relationships/hyperlink" Target="https://img.aso.fr/core_app/img-cycling-tdf-png/ark/43918/12:0,387:400-60-0-70/5cef6" TargetMode="External"/><Relationship Id="rId138" Type="http://schemas.openxmlformats.org/officeDocument/2006/relationships/hyperlink" Target="https://www.bing.com/th?id=OSK.08db31af90755f6cebdc5bcd7c40b113&amp;qlt=95" TargetMode="External"/><Relationship Id="rId159" Type="http://schemas.openxmlformats.org/officeDocument/2006/relationships/hyperlink" Target="https://www.bing.com/images/search?form=xlimg&amp;q=Netherlands" TargetMode="External"/><Relationship Id="rId170" Type="http://schemas.openxmlformats.org/officeDocument/2006/relationships/hyperlink" Target="https://flagcdn.com/56x42/lv.png" TargetMode="External"/><Relationship Id="rId191" Type="http://schemas.openxmlformats.org/officeDocument/2006/relationships/hyperlink" Target="https://www.bing.com/images/search?form=xlimg&amp;q=South%20Africa" TargetMode="External"/><Relationship Id="rId205" Type="http://schemas.openxmlformats.org/officeDocument/2006/relationships/image" Target="../media/image65.png"/><Relationship Id="rId107" Type="http://schemas.openxmlformats.org/officeDocument/2006/relationships/image" Target="../media/image35.png"/><Relationship Id="rId11" Type="http://schemas.openxmlformats.org/officeDocument/2006/relationships/image" Target="../media/image5.c67e7f138e25a8078c9cc42233f059d1"/><Relationship Id="rId32" Type="http://schemas.openxmlformats.org/officeDocument/2006/relationships/hyperlink" Target="https://www.bing.com/th?id=OSK.3666846595b7a7ef3fd0663d5b9791f3&amp;qlt=95" TargetMode="External"/><Relationship Id="rId53" Type="http://schemas.openxmlformats.org/officeDocument/2006/relationships/hyperlink" Target="https://www.bing.com/th?id=OSK.08d481ce2e6378c8b3492a5438438208&amp;qlt=95" TargetMode="External"/><Relationship Id="rId74" Type="http://schemas.openxmlformats.org/officeDocument/2006/relationships/hyperlink" Target="https://www.bing.com/th?id=OSK.ceeebe395c42049d83dcd7bbfb4029f5&amp;qlt=95" TargetMode="External"/><Relationship Id="rId128" Type="http://schemas.openxmlformats.org/officeDocument/2006/relationships/hyperlink" Target="https://www.bing.com/th?id=OSK.2b217791d891197149ff8b7bd75557d4&amp;qlt=95" TargetMode="External"/><Relationship Id="rId149" Type="http://schemas.openxmlformats.org/officeDocument/2006/relationships/image" Target="../media/image50.png"/><Relationship Id="rId5" Type="http://schemas.openxmlformats.org/officeDocument/2006/relationships/hyperlink" Target="https://flagcdn.com/56x42/fr.png" TargetMode="External"/><Relationship Id="rId95" Type="http://schemas.openxmlformats.org/officeDocument/2006/relationships/image" Target="../media/image29.png"/><Relationship Id="rId160" Type="http://schemas.openxmlformats.org/officeDocument/2006/relationships/hyperlink" Target="https://www.bing.com/th?id=OSK.0aeae1745f90d6554dcba2bd716fe8fb&amp;qlt=95" TargetMode="External"/><Relationship Id="rId181" Type="http://schemas.openxmlformats.org/officeDocument/2006/relationships/image" Target="../media/image59.png"/><Relationship Id="rId216" Type="http://schemas.openxmlformats.org/officeDocument/2006/relationships/hyperlink" Target="https://www.bing.com/images/search?form=xlimg&amp;q=Mooloolaba" TargetMode="External"/><Relationship Id="rId22" Type="http://schemas.openxmlformats.org/officeDocument/2006/relationships/hyperlink" Target="https://www.bing.com/th?id=OSK.bed9fc3690f3414a4850855fee332f1c&amp;qlt=95" TargetMode="External"/><Relationship Id="rId43" Type="http://schemas.openxmlformats.org/officeDocument/2006/relationships/hyperlink" Target="https://www.bing.com/images/search?form=xlimg&amp;q=Kyoto" TargetMode="External"/><Relationship Id="rId64" Type="http://schemas.openxmlformats.org/officeDocument/2006/relationships/hyperlink" Target="https://www.bing.com/th?id=OSK.f2dbd079068622692d8b57832120921d&amp;qlt=95" TargetMode="External"/><Relationship Id="rId118" Type="http://schemas.openxmlformats.org/officeDocument/2006/relationships/hyperlink" Target="https://img.aso.fr/core_app/img-cycling-tdf-png/uad/43933/12:0,387:400-60-0-70/50606" TargetMode="External"/><Relationship Id="rId139" Type="http://schemas.openxmlformats.org/officeDocument/2006/relationships/hyperlink" Target="https://www.bing.com/images/search?form=xlimg&amp;q=Costa%20Rica" TargetMode="External"/><Relationship Id="rId85" Type="http://schemas.openxmlformats.org/officeDocument/2006/relationships/image" Target="../media/image24.png"/><Relationship Id="rId150" Type="http://schemas.openxmlformats.org/officeDocument/2006/relationships/hyperlink" Target="https://www.bing.com/th?id=OSK.695ffa71d93fc7deef7a7f5155a650a2&amp;qlt=95" TargetMode="External"/><Relationship Id="rId171" Type="http://schemas.openxmlformats.org/officeDocument/2006/relationships/image" Target="../media/image56.png"/><Relationship Id="rId192" Type="http://schemas.openxmlformats.org/officeDocument/2006/relationships/hyperlink" Target="https://flagcdn.com/56x42/za.png" TargetMode="External"/><Relationship Id="rId206" Type="http://schemas.openxmlformats.org/officeDocument/2006/relationships/hyperlink" Target="https://www.bing.com/th?id=OSK.f7fdc0797674edd230ee73aba17b77d2&amp;qlt=95" TargetMode="External"/><Relationship Id="rId12" Type="http://schemas.openxmlformats.org/officeDocument/2006/relationships/hyperlink" Target="https://www.bing.com/th?id=OSK.b6a5970ae3dca3a8d37948add590bac6&amp;qlt=95" TargetMode="External"/><Relationship Id="rId33" Type="http://schemas.openxmlformats.org/officeDocument/2006/relationships/hyperlink" Target="https://www.bing.com/images/search?form=xlimg&amp;q=London" TargetMode="External"/><Relationship Id="rId108" Type="http://schemas.openxmlformats.org/officeDocument/2006/relationships/hyperlink" Target="https://img.aso.fr/core_app/img-cycling-tdf-png/ltd/43929/12:0,387:400-60-0-70/28467" TargetMode="External"/><Relationship Id="rId129" Type="http://schemas.openxmlformats.org/officeDocument/2006/relationships/hyperlink" Target="https://www.bing.com/images/search?form=xlimg&amp;q=Belgium" TargetMode="External"/><Relationship Id="rId54" Type="http://schemas.openxmlformats.org/officeDocument/2006/relationships/hyperlink" Target="https://www.bing.com/images/search?form=xlimg&amp;q=United%20States" TargetMode="External"/><Relationship Id="rId75" Type="http://schemas.openxmlformats.org/officeDocument/2006/relationships/hyperlink" Target="https://www.bing.com/images/search?form=xlimg&amp;q=Seattle" TargetMode="External"/><Relationship Id="rId96" Type="http://schemas.openxmlformats.org/officeDocument/2006/relationships/hyperlink" Target="https://img.aso.fr/core_app/img-cycling-tdf-png/efe/44844/12:0,387:400-60-0-70/0964f" TargetMode="External"/><Relationship Id="rId140" Type="http://schemas.openxmlformats.org/officeDocument/2006/relationships/hyperlink" Target="https://flagcdn.com/56x42/cr.png" TargetMode="External"/><Relationship Id="rId161" Type="http://schemas.openxmlformats.org/officeDocument/2006/relationships/hyperlink" Target="https://www.bing.com/images/search?form=xlimg&amp;q=Italy" TargetMode="External"/><Relationship Id="rId182" Type="http://schemas.openxmlformats.org/officeDocument/2006/relationships/hyperlink" Target="https://www.bing.com/th?id=OSK.fbcb01fb39607f7ca10cdb4e95e728e5&amp;qlt=95" TargetMode="External"/><Relationship Id="rId217" Type="http://schemas.openxmlformats.org/officeDocument/2006/relationships/hyperlink" Target="https://www.bing.com/th?id=OSK.3cbb0f0c8727245aa65058c6918294b3&amp;qlt=95" TargetMode="External"/><Relationship Id="rId6" Type="http://schemas.openxmlformats.org/officeDocument/2006/relationships/image" Target="../media/image3.png"/><Relationship Id="rId23" Type="http://schemas.openxmlformats.org/officeDocument/2006/relationships/hyperlink" Target="https://www.bing.com/images/search?form=xlimg&amp;q=Australia" TargetMode="External"/><Relationship Id="rId119" Type="http://schemas.openxmlformats.org/officeDocument/2006/relationships/image" Target="../media/image41.png"/><Relationship Id="rId44" Type="http://schemas.openxmlformats.org/officeDocument/2006/relationships/image" Target="../media/image12.0c95d7e12f196dcf1c2b0150cf19724c"/><Relationship Id="rId65" Type="http://schemas.openxmlformats.org/officeDocument/2006/relationships/hyperlink" Target="https://www.bing.com/images/search?form=xlimg&amp;q=Canada" TargetMode="External"/><Relationship Id="rId86" Type="http://schemas.openxmlformats.org/officeDocument/2006/relationships/hyperlink" Target="https://img.aso.fr/core_app/img-cycling-tdf-png/ast/43923/12:0,387:400-60-0-70/583a7" TargetMode="External"/><Relationship Id="rId130" Type="http://schemas.openxmlformats.org/officeDocument/2006/relationships/hyperlink" Target="https://flagcdn.com/56x42/be.png" TargetMode="External"/><Relationship Id="rId151" Type="http://schemas.openxmlformats.org/officeDocument/2006/relationships/hyperlink" Target="https://www.bing.com/images/search?form=xlimg&amp;q=Eritrea" TargetMode="External"/><Relationship Id="rId172" Type="http://schemas.openxmlformats.org/officeDocument/2006/relationships/hyperlink" Target="https://www.bing.com/th?id=OSK.fd739ab5f0f1209dd84abce5feba63d5&amp;qlt=95" TargetMode="External"/><Relationship Id="rId193" Type="http://schemas.openxmlformats.org/officeDocument/2006/relationships/image" Target="../media/image62.png"/><Relationship Id="rId207" Type="http://schemas.openxmlformats.org/officeDocument/2006/relationships/hyperlink" Target="https://www.bing.com/images/search?form=xlimg&amp;q=Switzerland" TargetMode="External"/><Relationship Id="rId13" Type="http://schemas.openxmlformats.org/officeDocument/2006/relationships/hyperlink" Target="https://www.bing.com/images/search?form=xlimg&amp;q=New%20Zealand" TargetMode="External"/><Relationship Id="rId109" Type="http://schemas.openxmlformats.org/officeDocument/2006/relationships/image" Target="../media/image36.png"/><Relationship Id="rId34" Type="http://schemas.openxmlformats.org/officeDocument/2006/relationships/image" Target="../media/image10.3666846595b7a7ef3fd0663d5b9791f3"/><Relationship Id="rId55" Type="http://schemas.openxmlformats.org/officeDocument/2006/relationships/hyperlink" Target="https://www.bing.com/th?id=OSK.cba7f275842a20f49b98d704e1366fd5&amp;qlt=95" TargetMode="External"/><Relationship Id="rId76" Type="http://schemas.openxmlformats.org/officeDocument/2006/relationships/image" Target="../media/image20.ceeebe395c42049d83dcd7bbfb4029f5"/><Relationship Id="rId97" Type="http://schemas.openxmlformats.org/officeDocument/2006/relationships/image" Target="../media/image30.png"/><Relationship Id="rId120" Type="http://schemas.openxmlformats.org/officeDocument/2006/relationships/hyperlink" Target="https://img.aso.fr/core_app/img-cycling-tdf-png/uxt/43938/12:0,387:400-60-0-70/32a44" TargetMode="External"/><Relationship Id="rId141" Type="http://schemas.openxmlformats.org/officeDocument/2006/relationships/image" Target="../media/image48.png"/><Relationship Id="rId7" Type="http://schemas.openxmlformats.org/officeDocument/2006/relationships/hyperlink" Target="https://flagcdn.com/56x42/ch.png" TargetMode="External"/><Relationship Id="rId162" Type="http://schemas.openxmlformats.org/officeDocument/2006/relationships/hyperlink" Target="https://flagcdn.com/56x42/it.png" TargetMode="External"/><Relationship Id="rId183" Type="http://schemas.openxmlformats.org/officeDocument/2006/relationships/hyperlink" Target="https://www.bing.com/images/search?form=xlimg&amp;q=Poland" TargetMode="External"/><Relationship Id="rId218" Type="http://schemas.openxmlformats.org/officeDocument/2006/relationships/hyperlink" Target="https://www.bing.com/images/search?form=xlimg&amp;q=Buderim" TargetMode="External"/><Relationship Id="rId24" Type="http://schemas.openxmlformats.org/officeDocument/2006/relationships/hyperlink" Target="https://www.bing.com/th?id=OSK.acf52e657f7121979fdc9bcae43ce646&amp;qlt=95" TargetMode="External"/><Relationship Id="rId45" Type="http://schemas.openxmlformats.org/officeDocument/2006/relationships/hyperlink" Target="https://www.bing.com/th?id=OSK.8ebe72baea948e8caf5b6567463e7d0d&amp;qlt=95" TargetMode="External"/><Relationship Id="rId66" Type="http://schemas.openxmlformats.org/officeDocument/2006/relationships/hyperlink" Target="https://www.bing.com/th?id=Afa828084d892ea57b6ec54d69d3543cf&amp;qlt=95" TargetMode="External"/><Relationship Id="rId87" Type="http://schemas.openxmlformats.org/officeDocument/2006/relationships/image" Target="../media/image25.png"/><Relationship Id="rId110" Type="http://schemas.openxmlformats.org/officeDocument/2006/relationships/hyperlink" Target="https://img.aso.fr/core_app/img-cycling-tdf-png/mov/43937/12:0,387:400-60-0-70/45afe" TargetMode="External"/><Relationship Id="rId131" Type="http://schemas.openxmlformats.org/officeDocument/2006/relationships/image" Target="../media/image45.png"/><Relationship Id="rId152" Type="http://schemas.openxmlformats.org/officeDocument/2006/relationships/hyperlink" Target="https://flagcdn.com/56x42/er.png" TargetMode="External"/><Relationship Id="rId173" Type="http://schemas.openxmlformats.org/officeDocument/2006/relationships/hyperlink" Target="https://www.bing.com/images/search?form=xlimg&amp;q=Luxembourg" TargetMode="External"/><Relationship Id="rId194" Type="http://schemas.openxmlformats.org/officeDocument/2006/relationships/hyperlink" Target="https://www.bing.com/th?id=OSK.d603cc664aacae23506060091bb6f52d&amp;qlt=95" TargetMode="External"/><Relationship Id="rId208" Type="http://schemas.openxmlformats.org/officeDocument/2006/relationships/hyperlink" Target="https://flagcdn.com/56x42/us.png" TargetMode="External"/><Relationship Id="rId14" Type="http://schemas.openxmlformats.org/officeDocument/2006/relationships/hyperlink" Target="https://www.bing.com/th?id=A765936190b866d90d2fd7212c7fb86dd&amp;qlt=95" TargetMode="External"/><Relationship Id="rId30" Type="http://schemas.openxmlformats.org/officeDocument/2006/relationships/hyperlink" Target="https://www.bing.com/th?id=OSK.1a33b5115bfc290abc8869de29ebd567&amp;qlt=95" TargetMode="External"/><Relationship Id="rId35" Type="http://schemas.openxmlformats.org/officeDocument/2006/relationships/hyperlink" Target="https://www.bing.com/th?id=OSK.28979963228ea83eea248eab73f954ca&amp;qlt=95" TargetMode="External"/><Relationship Id="rId56" Type="http://schemas.openxmlformats.org/officeDocument/2006/relationships/hyperlink" Target="https://www.bing.com/images/search?form=xlimg&amp;q=New%20York%20(state)" TargetMode="External"/><Relationship Id="rId77" Type="http://schemas.openxmlformats.org/officeDocument/2006/relationships/hyperlink" Target="https://www.bing.com/th?id=OSK.f23ee9d5cb30dc055f59b35a998ee094&amp;qlt=95" TargetMode="External"/><Relationship Id="rId100" Type="http://schemas.openxmlformats.org/officeDocument/2006/relationships/hyperlink" Target="https://img.aso.fr/core_app/img-cycling-tdf-png/icw/43926/12:0,387:400-60-0-70/fdaa8" TargetMode="External"/><Relationship Id="rId105" Type="http://schemas.openxmlformats.org/officeDocument/2006/relationships/image" Target="../media/image34.png"/><Relationship Id="rId126" Type="http://schemas.openxmlformats.org/officeDocument/2006/relationships/hyperlink" Target="https://flagcdn.com/56x42/at.png" TargetMode="External"/><Relationship Id="rId147" Type="http://schemas.openxmlformats.org/officeDocument/2006/relationships/hyperlink" Target="https://www.bing.com/images/search?form=xlimg&amp;q=Ecuador" TargetMode="External"/><Relationship Id="rId168" Type="http://schemas.openxmlformats.org/officeDocument/2006/relationships/hyperlink" Target="https://www.bing.com/th?id=OSK.e02493d39b4f9f2d7c01c3edb21db78b&amp;qlt=95" TargetMode="External"/><Relationship Id="rId8" Type="http://schemas.openxmlformats.org/officeDocument/2006/relationships/image" Target="../media/image4.png"/><Relationship Id="rId51" Type="http://schemas.openxmlformats.org/officeDocument/2006/relationships/hyperlink" Target="https://www.bing.com/images/search?form=xlimg&amp;q=Los%20Angeles" TargetMode="External"/><Relationship Id="rId72" Type="http://schemas.openxmlformats.org/officeDocument/2006/relationships/hyperlink" Target="https://www.bing.com/th?id=OSK.3bedf56b22d99dfbb70510919895554c&amp;qlt=95" TargetMode="External"/><Relationship Id="rId93" Type="http://schemas.openxmlformats.org/officeDocument/2006/relationships/image" Target="../media/image28.png"/><Relationship Id="rId98" Type="http://schemas.openxmlformats.org/officeDocument/2006/relationships/hyperlink" Target="https://img.aso.fr/core_app/img-cycling-tdf-png/igd/43939/12:0,387:400-60-0-70/fd085" TargetMode="External"/><Relationship Id="rId121" Type="http://schemas.openxmlformats.org/officeDocument/2006/relationships/image" Target="../media/image42.png"/><Relationship Id="rId142" Type="http://schemas.openxmlformats.org/officeDocument/2006/relationships/hyperlink" Target="https://www.bing.com/th?id=OSK.9131f9cc50427b26d6b4964a5feb9d7e&amp;qlt=95" TargetMode="External"/><Relationship Id="rId163" Type="http://schemas.openxmlformats.org/officeDocument/2006/relationships/image" Target="../media/image54.png"/><Relationship Id="rId184" Type="http://schemas.openxmlformats.org/officeDocument/2006/relationships/hyperlink" Target="https://flagcdn.com/56x42/pl.png" TargetMode="External"/><Relationship Id="rId189" Type="http://schemas.openxmlformats.org/officeDocument/2006/relationships/image" Target="../media/image61.png"/><Relationship Id="rId219" Type="http://schemas.openxmlformats.org/officeDocument/2006/relationships/hyperlink" Target="https://www.bing.com/th?id=A43669d7bd7b751a20f0af1b0b3236077&amp;qlt=95" TargetMode="External"/><Relationship Id="rId3" Type="http://schemas.openxmlformats.org/officeDocument/2006/relationships/hyperlink" Target="https://flagcdn.com/56x42/nl.png" TargetMode="External"/><Relationship Id="rId214" Type="http://schemas.openxmlformats.org/officeDocument/2006/relationships/hyperlink" Target="https://www.bing.com/images/search?form=xlimg&amp;q=Maroochydore" TargetMode="External"/><Relationship Id="rId25" Type="http://schemas.openxmlformats.org/officeDocument/2006/relationships/hyperlink" Target="https://www.bing.com/images/search?form=xlimg&amp;q=Sydney" TargetMode="External"/><Relationship Id="rId46" Type="http://schemas.openxmlformats.org/officeDocument/2006/relationships/hyperlink" Target="https://www.bing.com/images/search?form=xlimg&amp;q=Japan" TargetMode="External"/><Relationship Id="rId67" Type="http://schemas.openxmlformats.org/officeDocument/2006/relationships/hyperlink" Target="https://www.bing.com/images/search?form=xlimg&amp;q=Munich" TargetMode="External"/><Relationship Id="rId116" Type="http://schemas.openxmlformats.org/officeDocument/2006/relationships/hyperlink" Target="https://img.aso.fr/core_app/img-cycling-tdf-png/tfs/43934/12:0,387:400-60-0-70/9154e" TargetMode="External"/><Relationship Id="rId137" Type="http://schemas.openxmlformats.org/officeDocument/2006/relationships/image" Target="../media/image47.png"/><Relationship Id="rId158" Type="http://schemas.openxmlformats.org/officeDocument/2006/relationships/hyperlink" Target="https://www.bing.com/th?id=OSK.c539b9f51fab19118f14abd9eedad36f&amp;qlt=95" TargetMode="External"/><Relationship Id="rId20" Type="http://schemas.openxmlformats.org/officeDocument/2006/relationships/hyperlink" Target="https://www.bing.com/images/search?form=xlimg&amp;q=Brisbane" TargetMode="External"/><Relationship Id="rId41" Type="http://schemas.openxmlformats.org/officeDocument/2006/relationships/image" Target="../media/image11.dee2b827a18920edc37074621afe311e"/><Relationship Id="rId62" Type="http://schemas.openxmlformats.org/officeDocument/2006/relationships/hyperlink" Target="https://www.bing.com/images/search?form=xlimg&amp;q=Montreal" TargetMode="External"/><Relationship Id="rId83" Type="http://schemas.openxmlformats.org/officeDocument/2006/relationships/image" Target="../media/image23.png"/><Relationship Id="rId88" Type="http://schemas.openxmlformats.org/officeDocument/2006/relationships/hyperlink" Target="https://img.aso.fr/core_app/img-cycling-tdf-png/tbv/43931/12:0,387:400-60-0-70/d573f" TargetMode="External"/><Relationship Id="rId111" Type="http://schemas.openxmlformats.org/officeDocument/2006/relationships/image" Target="../media/image37.png"/><Relationship Id="rId132" Type="http://schemas.openxmlformats.org/officeDocument/2006/relationships/hyperlink" Target="https://flagcdn.com/56x42/ca.png" TargetMode="External"/><Relationship Id="rId153" Type="http://schemas.openxmlformats.org/officeDocument/2006/relationships/image" Target="../media/image51.png"/><Relationship Id="rId174" Type="http://schemas.openxmlformats.org/officeDocument/2006/relationships/hyperlink" Target="https://flagcdn.com/56x42/lu.png" TargetMode="External"/><Relationship Id="rId179" Type="http://schemas.openxmlformats.org/officeDocument/2006/relationships/image" Target="../media/image58.png"/><Relationship Id="rId195" Type="http://schemas.openxmlformats.org/officeDocument/2006/relationships/hyperlink" Target="https://www.bing.com/images/search?form=xlimg&amp;q=Slovenia" TargetMode="External"/><Relationship Id="rId209" Type="http://schemas.openxmlformats.org/officeDocument/2006/relationships/image" Target="../media/image66.png"/><Relationship Id="rId190" Type="http://schemas.openxmlformats.org/officeDocument/2006/relationships/hyperlink" Target="https://www.bing.com/th?id=OSK.5ca82a675c844491e9b0ecb82e975a85&amp;qlt=95" TargetMode="External"/><Relationship Id="rId204" Type="http://schemas.openxmlformats.org/officeDocument/2006/relationships/hyperlink" Target="https://flagcdn.com/56x42/sk.png" TargetMode="External"/><Relationship Id="rId220" Type="http://schemas.openxmlformats.org/officeDocument/2006/relationships/hyperlink" Target="https://www.bing.com/images/search?form=xlimg&amp;q=Sippy%20Downs,%20Queensland" TargetMode="External"/><Relationship Id="rId15" Type="http://schemas.openxmlformats.org/officeDocument/2006/relationships/hyperlink" Target="https://www.bing.com/images/search?form=xlimg&amp;q=Berlin" TargetMode="External"/><Relationship Id="rId36" Type="http://schemas.openxmlformats.org/officeDocument/2006/relationships/hyperlink" Target="https://www.bing.com/images/search?form=xlimg&amp;q=Sheffield" TargetMode="External"/><Relationship Id="rId57" Type="http://schemas.openxmlformats.org/officeDocument/2006/relationships/image" Target="../media/image15.cba7f275842a20f49b98d704e1366fd5"/><Relationship Id="rId106" Type="http://schemas.openxmlformats.org/officeDocument/2006/relationships/hyperlink" Target="https://img.aso.fr/core_app/img-cycling-tdf-png/jumbo-visma-tdf2023-ok/44265/12:0,387:400-60-0-70/36801" TargetMode="External"/><Relationship Id="rId127" Type="http://schemas.openxmlformats.org/officeDocument/2006/relationships/image" Target="../media/image44.png"/><Relationship Id="rId10" Type="http://schemas.openxmlformats.org/officeDocument/2006/relationships/hyperlink" Target="https://www.bing.com/images/search?form=xlimg&amp;q=Auckland" TargetMode="External"/><Relationship Id="rId31" Type="http://schemas.openxmlformats.org/officeDocument/2006/relationships/hyperlink" Target="https://www.bing.com/images/search?form=xlimg&amp;q=United%20Kingdom" TargetMode="External"/><Relationship Id="rId52" Type="http://schemas.openxmlformats.org/officeDocument/2006/relationships/image" Target="../media/image14.17f8c8e60ebdcf34ef8744c314204f05"/><Relationship Id="rId73" Type="http://schemas.openxmlformats.org/officeDocument/2006/relationships/hyperlink" Target="https://www.bing.com/images/search?form=xlimg&amp;q=France" TargetMode="External"/><Relationship Id="rId78" Type="http://schemas.openxmlformats.org/officeDocument/2006/relationships/hyperlink" Target="https://www.bing.com/images/search?form=xlimg&amp;q=Vancouver" TargetMode="External"/><Relationship Id="rId94" Type="http://schemas.openxmlformats.org/officeDocument/2006/relationships/hyperlink" Target="https://img.aso.fr/core_app/img-cycling-tdf-png/dsm/43922/12:0,387:400-60-0-70/849b8" TargetMode="External"/><Relationship Id="rId99" Type="http://schemas.openxmlformats.org/officeDocument/2006/relationships/image" Target="../media/image31.png"/><Relationship Id="rId101" Type="http://schemas.openxmlformats.org/officeDocument/2006/relationships/image" Target="../media/image32.png"/><Relationship Id="rId122" Type="http://schemas.openxmlformats.org/officeDocument/2006/relationships/hyperlink" Target="https://flagcdn.com/56x42/au.png" TargetMode="External"/><Relationship Id="rId143" Type="http://schemas.openxmlformats.org/officeDocument/2006/relationships/hyperlink" Target="https://www.bing.com/images/search?form=xlimg&amp;q=Denmark" TargetMode="External"/><Relationship Id="rId148" Type="http://schemas.openxmlformats.org/officeDocument/2006/relationships/hyperlink" Target="https://flagcdn.com/56x42/ec.png" TargetMode="External"/><Relationship Id="rId164" Type="http://schemas.openxmlformats.org/officeDocument/2006/relationships/hyperlink" Target="https://www.bing.com/th?id=OSK.d726658e6d0361b77418bd0a08e1ff1b&amp;qlt=95" TargetMode="External"/><Relationship Id="rId169" Type="http://schemas.openxmlformats.org/officeDocument/2006/relationships/hyperlink" Target="https://www.bing.com/images/search?form=xlimg&amp;q=Latvia" TargetMode="External"/><Relationship Id="rId185" Type="http://schemas.openxmlformats.org/officeDocument/2006/relationships/image" Target="../media/image60.png"/><Relationship Id="rId4" Type="http://schemas.openxmlformats.org/officeDocument/2006/relationships/image" Target="../media/image2.png"/><Relationship Id="rId9" Type="http://schemas.openxmlformats.org/officeDocument/2006/relationships/hyperlink" Target="https://www.bing.com/th?id=OSK.c67e7f138e25a8078c9cc42233f059d1&amp;qlt=95" TargetMode="External"/><Relationship Id="rId180" Type="http://schemas.openxmlformats.org/officeDocument/2006/relationships/hyperlink" Target="https://flagcdn.com/56x42/nz.png" TargetMode="External"/><Relationship Id="rId210" Type="http://schemas.openxmlformats.org/officeDocument/2006/relationships/hyperlink" Target="https://img.aso.fr/core_app/img-cycling-tdf-png/act/43920/12:0,387:400-60-0-70/52e2f" TargetMode="External"/><Relationship Id="rId215" Type="http://schemas.openxmlformats.org/officeDocument/2006/relationships/hyperlink" Target="https://www.bing.com/th?id=OSK.1565f588e7c2c650daedabc0e2d5009c&amp;qlt=95" TargetMode="External"/><Relationship Id="rId26" Type="http://schemas.openxmlformats.org/officeDocument/2006/relationships/image" Target="../media/image8.acf52e657f7121979fdc9bcae43ce646"/><Relationship Id="rId47" Type="http://schemas.openxmlformats.org/officeDocument/2006/relationships/hyperlink" Target="https://www.bing.com/th?id=OSK.a5e66df12e2c87d6b1c2825f3d9fd432&amp;qlt=95" TargetMode="External"/><Relationship Id="rId68" Type="http://schemas.openxmlformats.org/officeDocument/2006/relationships/image" Target="../media/image18.jpeg"/><Relationship Id="rId89" Type="http://schemas.openxmlformats.org/officeDocument/2006/relationships/image" Target="../media/image26.png"/><Relationship Id="rId112" Type="http://schemas.openxmlformats.org/officeDocument/2006/relationships/hyperlink" Target="https://img.aso.fr/core_app/img-cycling-tdf-png/soq/43936/12:0,387:400-60-0-70/4e513" TargetMode="External"/><Relationship Id="rId133" Type="http://schemas.openxmlformats.org/officeDocument/2006/relationships/image" Target="../media/image46.png"/><Relationship Id="rId154" Type="http://schemas.openxmlformats.org/officeDocument/2006/relationships/hyperlink" Target="https://flagcdn.com/56x42/gb.png" TargetMode="External"/><Relationship Id="rId175" Type="http://schemas.openxmlformats.org/officeDocument/2006/relationships/image" Target="../media/image57.png"/><Relationship Id="rId196" Type="http://schemas.openxmlformats.org/officeDocument/2006/relationships/hyperlink" Target="https://flagcdn.com/56x42/si.png" TargetMode="External"/><Relationship Id="rId200" Type="http://schemas.openxmlformats.org/officeDocument/2006/relationships/hyperlink" Target="https://flagcdn.com/56x42/es.png" TargetMode="External"/><Relationship Id="rId16" Type="http://schemas.openxmlformats.org/officeDocument/2006/relationships/image" Target="../media/image6.jpeg"/><Relationship Id="rId37" Type="http://schemas.openxmlformats.org/officeDocument/2006/relationships/hyperlink" Target="https://www.bing.com/th?id=OSK.97f0c825d256cc76737dc2373c355abc&amp;qlt=95" TargetMode="External"/><Relationship Id="rId58" Type="http://schemas.openxmlformats.org/officeDocument/2006/relationships/hyperlink" Target="https://www.bing.com/th?id=OSK.017086155b9e6798981c158cca7824e9&amp;qlt=95" TargetMode="External"/><Relationship Id="rId79" Type="http://schemas.openxmlformats.org/officeDocument/2006/relationships/image" Target="../media/image21.f23ee9d5cb30dc055f59b35a998ee094"/><Relationship Id="rId102" Type="http://schemas.openxmlformats.org/officeDocument/2006/relationships/hyperlink" Target="https://img.aso.fr/core_app/img-cycling-tdf-png/ipt/43928/12:0,387:400-60-0-70/eeef4" TargetMode="External"/><Relationship Id="rId123" Type="http://schemas.openxmlformats.org/officeDocument/2006/relationships/image" Target="../media/image43.png"/><Relationship Id="rId144" Type="http://schemas.openxmlformats.org/officeDocument/2006/relationships/hyperlink" Target="https://flagcdn.com/56x42/dk.png" TargetMode="External"/><Relationship Id="rId90" Type="http://schemas.openxmlformats.org/officeDocument/2006/relationships/hyperlink" Target="https://img.aso.fr/core_app/img-cycling-tdf-png/boh/43921/12:0,387:400-60-0-70/9c792" TargetMode="External"/><Relationship Id="rId165" Type="http://schemas.openxmlformats.org/officeDocument/2006/relationships/hyperlink" Target="https://www.bing.com/images/search?form=xlimg&amp;q=Kazakhstan" TargetMode="External"/><Relationship Id="rId186" Type="http://schemas.openxmlformats.org/officeDocument/2006/relationships/hyperlink" Target="https://www.bing.com/th?id=OSK.ac063abfe1319d713bf3378911f73c22&amp;qlt=95" TargetMode="External"/><Relationship Id="rId211" Type="http://schemas.openxmlformats.org/officeDocument/2006/relationships/hyperlink" Target="https://www.bing.com/th?id=A69fd676fb30ad7dbf5a1d567fa6ec46d&amp;qlt=95" TargetMode="External"/><Relationship Id="rId27" Type="http://schemas.openxmlformats.org/officeDocument/2006/relationships/hyperlink" Target="https://www.bing.com/th?id=OSK.b01282e4d11880a5630c53db4165f7f8&amp;qlt=95" TargetMode="External"/><Relationship Id="rId48" Type="http://schemas.openxmlformats.org/officeDocument/2006/relationships/hyperlink" Target="https://www.bing.com/images/search?form=xlimg&amp;q=Tokyo" TargetMode="External"/><Relationship Id="rId69" Type="http://schemas.openxmlformats.org/officeDocument/2006/relationships/hyperlink" Target="https://www.bing.com/th?id=A6b00508095c03aa462c27300110e0e0c&amp;qlt=95" TargetMode="External"/><Relationship Id="rId113" Type="http://schemas.openxmlformats.org/officeDocument/2006/relationships/image" Target="../media/image38.png"/><Relationship Id="rId134" Type="http://schemas.openxmlformats.org/officeDocument/2006/relationships/hyperlink" Target="https://www.bing.com/th?id=OSK.a12b62357cb220a9f25297092676e49c&amp;qlt=95" TargetMode="External"/><Relationship Id="rId80" Type="http://schemas.openxmlformats.org/officeDocument/2006/relationships/hyperlink" Target="https://img.aso.fr/core_app/img-cycling-tdf-png/act/43920/0:0,400:400-300-0-70/79850" TargetMode="External"/><Relationship Id="rId155" Type="http://schemas.openxmlformats.org/officeDocument/2006/relationships/image" Target="../media/image52.png"/><Relationship Id="rId176" Type="http://schemas.openxmlformats.org/officeDocument/2006/relationships/hyperlink" Target="https://www.bing.com/th?id=OSK.1055efd8e6ac00da28d5c778606a388f&amp;qlt=95" TargetMode="External"/><Relationship Id="rId197" Type="http://schemas.openxmlformats.org/officeDocument/2006/relationships/image" Target="../media/image63.png"/><Relationship Id="rId201" Type="http://schemas.openxmlformats.org/officeDocument/2006/relationships/image" Target="../media/image64.png"/><Relationship Id="rId17" Type="http://schemas.openxmlformats.org/officeDocument/2006/relationships/hyperlink" Target="https://www.bing.com/th?id=OSK.069131000560befb534af2ef73d1a94a&amp;qlt=95" TargetMode="External"/><Relationship Id="rId38" Type="http://schemas.openxmlformats.org/officeDocument/2006/relationships/hyperlink" Target="https://www.bing.com/images/search?form=xlimg&amp;q=Manchester" TargetMode="External"/><Relationship Id="rId59" Type="http://schemas.openxmlformats.org/officeDocument/2006/relationships/hyperlink" Target="https://www.bing.com/images/search?form=xlimg&amp;q=Melbourne" TargetMode="External"/><Relationship Id="rId103" Type="http://schemas.openxmlformats.org/officeDocument/2006/relationships/image" Target="../media/image33.png"/><Relationship Id="rId124" Type="http://schemas.openxmlformats.org/officeDocument/2006/relationships/hyperlink" Target="https://www.bing.com/th?id=OSK.d6d31068bdb6611200682e8ce8aa9484&amp;qlt=95" TargetMode="External"/><Relationship Id="rId70" Type="http://schemas.openxmlformats.org/officeDocument/2006/relationships/hyperlink" Target="https://www.bing.com/images/search?form=xlimg&amp;q=Paris" TargetMode="External"/><Relationship Id="rId91" Type="http://schemas.openxmlformats.org/officeDocument/2006/relationships/image" Target="../media/image27.png"/><Relationship Id="rId145" Type="http://schemas.openxmlformats.org/officeDocument/2006/relationships/image" Target="../media/image49.png"/><Relationship Id="rId166" Type="http://schemas.openxmlformats.org/officeDocument/2006/relationships/hyperlink" Target="https://flagcdn.com/56x42/kz.png" TargetMode="External"/><Relationship Id="rId187" Type="http://schemas.openxmlformats.org/officeDocument/2006/relationships/hyperlink" Target="https://www.bing.com/images/search?form=xlimg&amp;q=Portugal" TargetMode="External"/><Relationship Id="rId1" Type="http://schemas.openxmlformats.org/officeDocument/2006/relationships/hyperlink" Target="https://img.aso.fr/core_app/img-cycling-tdf-png/gfc/43925/12:0,387:400-60-0-70/10e43" TargetMode="External"/><Relationship Id="rId212" Type="http://schemas.openxmlformats.org/officeDocument/2006/relationships/hyperlink" Target="https://www.bing.com/images/search?form=xlimg&amp;q=Noosa%20Heads,%20Queensland" TargetMode="External"/><Relationship Id="rId28" Type="http://schemas.openxmlformats.org/officeDocument/2006/relationships/hyperlink" Target="https://www.bing.com/images/search?form=xlimg&amp;q=Cambridge" TargetMode="External"/><Relationship Id="rId49" Type="http://schemas.openxmlformats.org/officeDocument/2006/relationships/image" Target="../media/image13.a5e66df12e2c87d6b1c2825f3d9fd432"/><Relationship Id="rId114" Type="http://schemas.openxmlformats.org/officeDocument/2006/relationships/hyperlink" Target="https://img.aso.fr/core_app/img-cycling-tdf-png/totalenergies-2023-ok/44002/12:0,387:400-60-0-70/1b4bd" TargetMode="External"/><Relationship Id="rId60" Type="http://schemas.openxmlformats.org/officeDocument/2006/relationships/image" Target="../media/image16.017086155b9e6798981c158cca7824e9"/><Relationship Id="rId81" Type="http://schemas.openxmlformats.org/officeDocument/2006/relationships/image" Target="../media/image22.png"/><Relationship Id="rId135" Type="http://schemas.openxmlformats.org/officeDocument/2006/relationships/hyperlink" Target="https://www.bing.com/images/search?form=xlimg&amp;q=Colombia" TargetMode="External"/><Relationship Id="rId156" Type="http://schemas.openxmlformats.org/officeDocument/2006/relationships/hyperlink" Target="https://flagcdn.com/56x42/de.png" TargetMode="External"/><Relationship Id="rId177" Type="http://schemas.openxmlformats.org/officeDocument/2006/relationships/hyperlink" Target="https://www.bing.com/images/search?form=xlimg&amp;q=Norway" TargetMode="External"/><Relationship Id="rId198" Type="http://schemas.openxmlformats.org/officeDocument/2006/relationships/hyperlink" Target="https://www.bing.com/th?id=OSK.2e5ae37a1125e977eb781fe1567bce8a&amp;qlt=95" TargetMode="External"/><Relationship Id="rId202" Type="http://schemas.openxmlformats.org/officeDocument/2006/relationships/hyperlink" Target="https://www.bing.com/th?id=OSK.d9b621cc7d88019e0d716dda1c17a307&amp;qlt=95" TargetMode="External"/><Relationship Id="rId18" Type="http://schemas.openxmlformats.org/officeDocument/2006/relationships/hyperlink" Target="https://www.bing.com/images/search?form=xlimg&amp;q=Germany" TargetMode="External"/><Relationship Id="rId39" Type="http://schemas.openxmlformats.org/officeDocument/2006/relationships/hyperlink" Target="https://www.bing.com/th?id=OSK.dee2b827a18920edc37074621afe311e&amp;qlt=95" TargetMode="External"/><Relationship Id="rId50" Type="http://schemas.openxmlformats.org/officeDocument/2006/relationships/hyperlink" Target="https://www.bing.com/th?id=OSK.17f8c8e60ebdcf34ef8744c314204f05&amp;qlt=95" TargetMode="External"/><Relationship Id="rId104" Type="http://schemas.openxmlformats.org/officeDocument/2006/relationships/hyperlink" Target="https://img.aso.fr/core_app/img-cycling-tdf-png/jayco-tdf2023-ok/44310/12:0,387:400-60-0-70/77e75" TargetMode="External"/><Relationship Id="rId125" Type="http://schemas.openxmlformats.org/officeDocument/2006/relationships/hyperlink" Target="https://www.bing.com/images/search?form=xlimg&amp;q=Austria" TargetMode="External"/><Relationship Id="rId146" Type="http://schemas.openxmlformats.org/officeDocument/2006/relationships/hyperlink" Target="https://www.bing.com/th?id=OSK.97b5f0752136838ad1c191dacb8c1eaf&amp;qlt=95" TargetMode="External"/><Relationship Id="rId167" Type="http://schemas.openxmlformats.org/officeDocument/2006/relationships/image" Target="../media/image55.png"/><Relationship Id="rId188" Type="http://schemas.openxmlformats.org/officeDocument/2006/relationships/hyperlink" Target="https://flagcdn.com/56x42/pt.png" TargetMode="External"/><Relationship Id="rId71" Type="http://schemas.openxmlformats.org/officeDocument/2006/relationships/image" Target="../media/image19.jpeg"/><Relationship Id="rId92" Type="http://schemas.openxmlformats.org/officeDocument/2006/relationships/hyperlink" Target="https://img.aso.fr/core_app/img-cycling-tdf-png/cof/43924/12:0,387:400-60-0-70/95a52" TargetMode="External"/><Relationship Id="rId213" Type="http://schemas.openxmlformats.org/officeDocument/2006/relationships/hyperlink" Target="https://www.bing.com/th?id=OSK.998a798d13ceb5818c6b5a72a7ae3db8&amp;qlt=95" TargetMode="External"/><Relationship Id="rId2" Type="http://schemas.openxmlformats.org/officeDocument/2006/relationships/image" Target="../media/image1.png"/><Relationship Id="rId29" Type="http://schemas.openxmlformats.org/officeDocument/2006/relationships/image" Target="../media/image9.b01282e4d11880a5630c53db4165f7f8"/><Relationship Id="rId40" Type="http://schemas.openxmlformats.org/officeDocument/2006/relationships/hyperlink" Target="https://www.bing.com/images/search?form=xlimg&amp;q=Christchurch" TargetMode="External"/><Relationship Id="rId115" Type="http://schemas.openxmlformats.org/officeDocument/2006/relationships/image" Target="../media/image39.png"/><Relationship Id="rId136" Type="http://schemas.openxmlformats.org/officeDocument/2006/relationships/hyperlink" Target="https://flagcdn.com/56x42/co.png" TargetMode="External"/><Relationship Id="rId157" Type="http://schemas.openxmlformats.org/officeDocument/2006/relationships/image" Target="../media/image53.png"/><Relationship Id="rId178" Type="http://schemas.openxmlformats.org/officeDocument/2006/relationships/hyperlink" Target="https://flagcdn.com/56x42/no.png" TargetMode="External"/><Relationship Id="rId61" Type="http://schemas.openxmlformats.org/officeDocument/2006/relationships/hyperlink" Target="https://www.bing.com/th?id=OSK.93256454773f899c19b86f4f836edbb0&amp;qlt=95" TargetMode="External"/><Relationship Id="rId82" Type="http://schemas.openxmlformats.org/officeDocument/2006/relationships/hyperlink" Target="https://img.aso.fr/core_app/img-cycling-tdf-png/adc/43919/12:0,387:400-60-0-70/7f589" TargetMode="External"/><Relationship Id="rId199" Type="http://schemas.openxmlformats.org/officeDocument/2006/relationships/hyperlink" Target="https://www.bing.com/images/search?form=xlimg&amp;q=Spain" TargetMode="External"/><Relationship Id="rId203" Type="http://schemas.openxmlformats.org/officeDocument/2006/relationships/hyperlink" Target="https://www.bing.com/images/search?form=xlimg&amp;q=Slovakia" TargetMode="External"/><Relationship Id="rId19" Type="http://schemas.openxmlformats.org/officeDocument/2006/relationships/hyperlink" Target="https://www.bing.com/th?id=OSK.1c683c9ace9e4f9b55a73b03aa9882a5&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blip r:id="rId2"/>
  </webImageSrd>
  <webImageSrd>
    <address r:id="rId3"/>
    <blip r:id="rId4"/>
  </webImageSrd>
  <webImageSrd>
    <address r:id="rId5"/>
    <blip r:id="rId6"/>
  </webImageSrd>
  <webImageSrd>
    <address r:id="rId7"/>
    <blip r:id="rId8"/>
  </webImageSrd>
  <webImageSrd>
    <address r:id="rId9"/>
    <moreImagesAddress r:id="rId10"/>
    <blip r:id="rId11"/>
  </webImageSrd>
  <webImageSrd>
    <address r:id="rId12"/>
    <moreImagesAddress r:id="rId13"/>
  </webImageSrd>
  <webImageSrd>
    <address r:id="rId14"/>
    <moreImagesAddress r:id="rId15"/>
    <blip r:id="rId16"/>
  </webImageSrd>
  <webImageSrd>
    <address r:id="rId17"/>
    <moreImagesAddress r:id="rId18"/>
  </webImageSrd>
  <webImageSrd>
    <address r:id="rId19"/>
    <moreImagesAddress r:id="rId20"/>
    <blip r:id="rId21"/>
  </webImageSrd>
  <webImageSrd>
    <address r:id="rId22"/>
    <moreImagesAddress r:id="rId23"/>
  </webImageSrd>
  <webImageSrd>
    <address r:id="rId24"/>
    <moreImagesAddress r:id="rId25"/>
    <blip r:id="rId26"/>
  </webImageSrd>
  <webImageSrd>
    <address r:id="rId27"/>
    <moreImagesAddress r:id="rId28"/>
    <blip r:id="rId29"/>
  </webImageSrd>
  <webImageSrd>
    <address r:id="rId30"/>
    <moreImagesAddress r:id="rId31"/>
  </webImageSrd>
  <webImageSrd>
    <address r:id="rId32"/>
    <moreImagesAddress r:id="rId33"/>
    <blip r:id="rId34"/>
  </webImageSrd>
  <webImageSrd>
    <address r:id="rId35"/>
    <moreImagesAddress r:id="rId36"/>
  </webImageSrd>
  <webImageSrd>
    <address r:id="rId37"/>
    <moreImagesAddress r:id="rId38"/>
  </webImageSrd>
  <webImageSrd>
    <address r:id="rId39"/>
    <moreImagesAddress r:id="rId40"/>
    <blip r:id="rId41"/>
  </webImageSrd>
  <webImageSrd>
    <address r:id="rId42"/>
    <moreImagesAddress r:id="rId43"/>
    <blip r:id="rId44"/>
  </webImageSrd>
  <webImageSrd>
    <address r:id="rId45"/>
    <moreImagesAddress r:id="rId46"/>
  </webImageSrd>
  <webImageSrd>
    <address r:id="rId47"/>
    <moreImagesAddress r:id="rId48"/>
    <blip r:id="rId49"/>
  </webImageSrd>
  <webImageSrd>
    <address r:id="rId50"/>
    <moreImagesAddress r:id="rId51"/>
    <blip r:id="rId52"/>
  </webImageSrd>
  <webImageSrd>
    <address r:id="rId53"/>
    <moreImagesAddress r:id="rId54"/>
  </webImageSrd>
  <webImageSrd>
    <address r:id="rId55"/>
    <moreImagesAddress r:id="rId56"/>
    <blip r:id="rId57"/>
  </webImageSrd>
  <webImageSrd>
    <address r:id="rId58"/>
    <moreImagesAddress r:id="rId59"/>
    <blip r:id="rId60"/>
  </webImageSrd>
  <webImageSrd>
    <address r:id="rId61"/>
    <moreImagesAddress r:id="rId62"/>
    <blip r:id="rId63"/>
  </webImageSrd>
  <webImageSrd>
    <address r:id="rId64"/>
    <moreImagesAddress r:id="rId65"/>
  </webImageSrd>
  <webImageSrd>
    <address r:id="rId66"/>
    <moreImagesAddress r:id="rId67"/>
    <blip r:id="rId68"/>
  </webImageSrd>
  <webImageSrd>
    <address r:id="rId69"/>
    <moreImagesAddress r:id="rId70"/>
    <blip r:id="rId71"/>
  </webImageSrd>
  <webImageSrd>
    <address r:id="rId72"/>
    <moreImagesAddress r:id="rId73"/>
  </webImageSrd>
  <webImageSrd>
    <address r:id="rId74"/>
    <moreImagesAddress r:id="rId75"/>
    <blip r:id="rId76"/>
  </webImageSrd>
  <webImageSrd>
    <address r:id="rId77"/>
    <moreImagesAddress r:id="rId78"/>
    <blip r:id="rId79"/>
  </webImageSrd>
  <webImageSrd>
    <address r:id="rId80"/>
    <blip r:id="rId81"/>
  </webImageSrd>
  <webImageSrd>
    <address r:id="rId82"/>
    <blip r:id="rId83"/>
  </webImageSrd>
  <webImageSrd>
    <address r:id="rId84"/>
    <blip r:id="rId85"/>
  </webImageSrd>
  <webImageSrd>
    <address r:id="rId86"/>
    <blip r:id="rId87"/>
  </webImageSrd>
  <webImageSrd>
    <address r:id="rId88"/>
    <blip r:id="rId89"/>
  </webImageSrd>
  <webImageSrd>
    <address r:id="rId90"/>
    <blip r:id="rId91"/>
  </webImageSrd>
  <webImageSrd>
    <address r:id="rId92"/>
    <blip r:id="rId93"/>
  </webImageSrd>
  <webImageSrd>
    <address r:id="rId94"/>
    <blip r:id="rId95"/>
  </webImageSrd>
  <webImageSrd>
    <address r:id="rId96"/>
    <blip r:id="rId97"/>
  </webImageSrd>
  <webImageSrd>
    <address r:id="rId98"/>
    <blip r:id="rId99"/>
  </webImageSrd>
  <webImageSrd>
    <address r:id="rId100"/>
    <blip r:id="rId101"/>
  </webImageSrd>
  <webImageSrd>
    <address r:id="rId102"/>
    <blip r:id="rId103"/>
  </webImageSrd>
  <webImageSrd>
    <address r:id="rId104"/>
    <blip r:id="rId105"/>
  </webImageSrd>
  <webImageSrd>
    <address r:id="rId106"/>
    <blip r:id="rId107"/>
  </webImageSrd>
  <webImageSrd>
    <address r:id="rId108"/>
    <blip r:id="rId109"/>
  </webImageSrd>
  <webImageSrd>
    <address r:id="rId110"/>
    <blip r:id="rId111"/>
  </webImageSrd>
  <webImageSrd>
    <address r:id="rId112"/>
    <blip r:id="rId113"/>
  </webImageSrd>
  <webImageSrd>
    <address r:id="rId114"/>
    <blip r:id="rId115"/>
  </webImageSrd>
  <webImageSrd>
    <address r:id="rId116"/>
    <blip r:id="rId117"/>
  </webImageSrd>
  <webImageSrd>
    <address r:id="rId118"/>
    <blip r:id="rId119"/>
  </webImageSrd>
  <webImageSrd>
    <address r:id="rId120"/>
    <blip r:id="rId121"/>
  </webImageSrd>
  <webImageSrd>
    <address r:id="rId122"/>
    <blip r:id="rId123"/>
  </webImageSrd>
  <webImageSrd>
    <address r:id="rId124"/>
    <moreImagesAddress r:id="rId125"/>
  </webImageSrd>
  <webImageSrd>
    <address r:id="rId126"/>
    <blip r:id="rId127"/>
  </webImageSrd>
  <webImageSrd>
    <address r:id="rId128"/>
    <moreImagesAddress r:id="rId129"/>
  </webImageSrd>
  <webImageSrd>
    <address r:id="rId130"/>
    <blip r:id="rId131"/>
  </webImageSrd>
  <webImageSrd>
    <address r:id="rId132"/>
    <blip r:id="rId133"/>
  </webImageSrd>
  <webImageSrd>
    <address r:id="rId134"/>
    <moreImagesAddress r:id="rId135"/>
  </webImageSrd>
  <webImageSrd>
    <address r:id="rId136"/>
    <blip r:id="rId137"/>
  </webImageSrd>
  <webImageSrd>
    <address r:id="rId138"/>
    <moreImagesAddress r:id="rId139"/>
  </webImageSrd>
  <webImageSrd>
    <address r:id="rId140"/>
    <blip r:id="rId141"/>
  </webImageSrd>
  <webImageSrd>
    <address r:id="rId142"/>
    <moreImagesAddress r:id="rId143"/>
  </webImageSrd>
  <webImageSrd>
    <address r:id="rId144"/>
    <blip r:id="rId145"/>
  </webImageSrd>
  <webImageSrd>
    <address r:id="rId146"/>
    <moreImagesAddress r:id="rId147"/>
  </webImageSrd>
  <webImageSrd>
    <address r:id="rId148"/>
    <blip r:id="rId149"/>
  </webImageSrd>
  <webImageSrd>
    <address r:id="rId150"/>
    <moreImagesAddress r:id="rId151"/>
  </webImageSrd>
  <webImageSrd>
    <address r:id="rId152"/>
    <blip r:id="rId153"/>
  </webImageSrd>
  <webImageSrd>
    <address r:id="rId154"/>
    <blip r:id="rId155"/>
  </webImageSrd>
  <webImageSrd>
    <address r:id="rId156"/>
    <blip r:id="rId157"/>
  </webImageSrd>
  <webImageSrd>
    <address r:id="rId158"/>
    <moreImagesAddress r:id="rId159"/>
  </webImageSrd>
  <webImageSrd>
    <address r:id="rId160"/>
    <moreImagesAddress r:id="rId161"/>
  </webImageSrd>
  <webImageSrd>
    <address r:id="rId162"/>
    <blip r:id="rId163"/>
  </webImageSrd>
  <webImageSrd>
    <address r:id="rId164"/>
    <moreImagesAddress r:id="rId165"/>
  </webImageSrd>
  <webImageSrd>
    <address r:id="rId166"/>
    <blip r:id="rId167"/>
  </webImageSrd>
  <webImageSrd>
    <address r:id="rId168"/>
    <moreImagesAddress r:id="rId169"/>
  </webImageSrd>
  <webImageSrd>
    <address r:id="rId170"/>
    <blip r:id="rId171"/>
  </webImageSrd>
  <webImageSrd>
    <address r:id="rId172"/>
    <moreImagesAddress r:id="rId173"/>
  </webImageSrd>
  <webImageSrd>
    <address r:id="rId174"/>
    <blip r:id="rId175"/>
  </webImageSrd>
  <webImageSrd>
    <address r:id="rId176"/>
    <moreImagesAddress r:id="rId177"/>
  </webImageSrd>
  <webImageSrd>
    <address r:id="rId178"/>
    <blip r:id="rId179"/>
  </webImageSrd>
  <webImageSrd>
    <address r:id="rId180"/>
    <blip r:id="rId181"/>
  </webImageSrd>
  <webImageSrd>
    <address r:id="rId182"/>
    <moreImagesAddress r:id="rId183"/>
  </webImageSrd>
  <webImageSrd>
    <address r:id="rId184"/>
    <blip r:id="rId185"/>
  </webImageSrd>
  <webImageSrd>
    <address r:id="rId186"/>
    <moreImagesAddress r:id="rId187"/>
  </webImageSrd>
  <webImageSrd>
    <address r:id="rId188"/>
    <blip r:id="rId189"/>
  </webImageSrd>
  <webImageSrd>
    <address r:id="rId190"/>
    <moreImagesAddress r:id="rId191"/>
  </webImageSrd>
  <webImageSrd>
    <address r:id="rId192"/>
    <blip r:id="rId193"/>
  </webImageSrd>
  <webImageSrd>
    <address r:id="rId194"/>
    <moreImagesAddress r:id="rId195"/>
  </webImageSrd>
  <webImageSrd>
    <address r:id="rId196"/>
    <blip r:id="rId197"/>
  </webImageSrd>
  <webImageSrd>
    <address r:id="rId198"/>
    <moreImagesAddress r:id="rId199"/>
  </webImageSrd>
  <webImageSrd>
    <address r:id="rId200"/>
    <blip r:id="rId201"/>
  </webImageSrd>
  <webImageSrd>
    <address r:id="rId202"/>
    <moreImagesAddress r:id="rId203"/>
  </webImageSrd>
  <webImageSrd>
    <address r:id="rId204"/>
    <blip r:id="rId205"/>
  </webImageSrd>
  <webImageSrd>
    <address r:id="rId206"/>
    <moreImagesAddress r:id="rId207"/>
  </webImageSrd>
  <webImageSrd>
    <address r:id="rId208"/>
    <blip r:id="rId209"/>
  </webImageSrd>
  <webImageSrd>
    <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Srd>
</file>

<file path=xl/richData/rdarray.xml><?xml version="1.0" encoding="utf-8"?>
<arrayData xmlns="http://schemas.microsoft.com/office/spreadsheetml/2017/richdata2" count="125">
  <a r="1">
    <v t="r">10</v>
  </a>
  <a r="1">
    <v t="s">New Zealand Time Zone</v>
  </a>
  <a r="2">
    <v t="r">36</v>
    <v t="r">37</v>
  </a>
  <a r="4">
    <v t="s">English</v>
    <v t="s">Māori language</v>
    <v t="s">New Zealand Sign Language</v>
    <v t="s">New Zealand English</v>
  </a>
  <a r="11">
    <v t="r">49</v>
    <v t="r">50</v>
    <v t="r">5</v>
    <v t="r">51</v>
    <v t="r">52</v>
    <v t="r">53</v>
    <v t="r">54</v>
    <v t="r">55</v>
    <v t="r">56</v>
    <v t="r">57</v>
    <v t="r">58</v>
  </a>
  <a r="1">
    <v t="r">72</v>
  </a>
  <a r="3">
    <v t="s">Central European Summer Time</v>
    <v t="s">Central European Time Zone</v>
    <v t="s">W. Europe Standard Time</v>
  </a>
  <a r="4">
    <v t="r">97</v>
    <v t="r">98</v>
    <v t="r">99</v>
    <v t="r">99</v>
  </a>
  <a r="1">
    <v t="s">German</v>
  </a>
  <a r="16">
    <v t="r">118</v>
    <v t="r">66</v>
    <v t="r">119</v>
    <v t="r">120</v>
    <v t="r">121</v>
    <v t="r">122</v>
    <v t="s">Thuringia</v>
    <v t="r">123</v>
    <v t="r">124</v>
    <v t="r">125</v>
    <v t="r">126</v>
    <v t="r">127</v>
    <v t="r">128</v>
    <v t="r">129</v>
    <v t="r">130</v>
    <v t="r">131</v>
  </a>
  <a r="2">
    <v t="s">Central European Summer Time</v>
    <v t="s">Central European Time Zone</v>
  </a>
  <a r="2">
    <v t="s">Australian Eastern Time Zone</v>
    <v t="s">E. Australia Standard Time</v>
  </a>
  <a r="4">
    <v t="r">37</v>
    <v t="r">170</v>
    <v t="r">171</v>
    <v t="r">172</v>
  </a>
  <a r="1">
    <v t="s">None</v>
  </a>
  <a r="8">
    <v t="r">191</v>
    <v t="r">192</v>
    <v t="r">193</v>
    <v t="r">194</v>
    <v t="r">141</v>
    <v t="r">195</v>
    <v t="r">196</v>
    <v t="r">197</v>
  </a>
  <a r="12">
    <v t="s">Norfolk Time Zone</v>
    <v t="s">Lord Howe Time Zone</v>
    <v t="s">Australian Eastern Time Zone</v>
    <v t="s">Australian Central Time Zone</v>
    <v t="s">Central Western Time Zone</v>
    <v t="s">Australian Western Time Zone</v>
    <v t="s">Casey Time Zone</v>
    <v t="s">Christmas Island Time Zone</v>
    <v t="s">Davis Time Zone</v>
    <v t="s">Cocos Islands Time Zone</v>
    <v t="s">Heard and McDonald Islands Time Zone</v>
    <v t="s">Mawson Station Time Zone</v>
  </a>
  <a r="2">
    <v t="s">Australian Eastern Time Zone</v>
    <v t="s">AUS Eastern Standard Time</v>
  </a>
  <a r="1">
    <v t="s">Mark Ashton (Mayor)</v>
  </a>
  <a r="2">
    <v t="s">British Summer Time</v>
    <v t="s">Greenwich Mean Time Zone</v>
  </a>
  <a r="4">
    <v t="r">247</v>
    <v t="r">248</v>
    <v t="r">249</v>
    <v t="r">250</v>
  </a>
  <a r="1">
    <v t="s">English</v>
  </a>
  <a r="150">
    <v t="r">266</v>
    <v t="r">267</v>
    <v t="r">268</v>
    <v t="r">216</v>
    <v t="r">269</v>
    <v t="r">270</v>
    <v t="r">271</v>
    <v t="r">272</v>
    <v t="r">273</v>
    <v t="r">274</v>
    <v t="r">275</v>
    <v t="r">276</v>
    <v t="r">277</v>
    <v t="r">278</v>
    <v t="r">279</v>
    <v t="r">280</v>
    <v t="r">281</v>
    <v t="r">282</v>
    <v t="r">283</v>
    <v t="r">284</v>
    <v t="r">285</v>
    <v t="r">286</v>
    <v t="r">287</v>
    <v t="r">288</v>
    <v t="r">289</v>
    <v t="r">290</v>
    <v t="r">291</v>
    <v t="r">292</v>
    <v t="r">293</v>
    <v t="r">294</v>
    <v t="r">295</v>
    <v t="r">296</v>
    <v t="r">297</v>
    <v t="r">298</v>
    <v t="r">299</v>
    <v t="r">300</v>
    <v t="r">301</v>
    <v t="r">302</v>
    <v t="r">303</v>
    <v t="r">304</v>
    <v t="r">305</v>
    <v t="r">306</v>
    <v t="r">307</v>
    <v t="r">308</v>
    <v t="r">309</v>
    <v t="r">310</v>
    <v t="r">311</v>
    <v t="r">312</v>
    <v t="r">313</v>
    <v t="r">314</v>
    <v t="r">315</v>
    <v t="r">316</v>
    <v t="r">317</v>
    <v t="r">318</v>
    <v t="r">319</v>
    <v t="r">320</v>
    <v t="r">321</v>
    <v t="r">322</v>
    <v t="r">323</v>
    <v t="r">324</v>
    <v t="r">325</v>
    <v t="r">326</v>
    <v t="r">327</v>
    <v t="r">328</v>
    <v t="r">217</v>
    <v t="r">329</v>
    <v t="r">330</v>
    <v t="r">331</v>
    <v t="r">332</v>
    <v t="r">333</v>
    <v t="r">334</v>
    <v t="r">335</v>
    <v t="r">336</v>
    <v t="r">337</v>
    <v t="r">338</v>
    <v t="r">339</v>
    <v t="r">340</v>
    <v t="r">341</v>
    <v t="r">342</v>
    <v t="r">343</v>
    <v t="r">344</v>
    <v t="r">345</v>
    <v t="r">346</v>
    <v t="r">347</v>
    <v t="r">348</v>
    <v t="r">349</v>
    <v t="r">350</v>
    <v t="r">351</v>
    <v t="r">352</v>
    <v t="r">353</v>
    <v t="r">354</v>
    <v t="r">355</v>
    <v t="r">356</v>
    <v t="r">357</v>
    <v t="r">358</v>
    <v t="r">359</v>
    <v t="r">360</v>
    <v t="r">361</v>
    <v t="r">362</v>
    <v t="r">363</v>
    <v t="r">364</v>
    <v t="r">365</v>
    <v t="r">366</v>
    <v t="r">367</v>
    <v t="r">368</v>
    <v t="r">369</v>
    <v t="r">370</v>
    <v t="r">371</v>
    <v t="r">372</v>
    <v t="r">373</v>
    <v t="r">374</v>
    <v t="r">375</v>
    <v t="r">376</v>
    <v t="r">377</v>
    <v t="r">378</v>
    <v t="r">379</v>
    <v t="s">Metropolitan Borough of Knowsley</v>
    <v t="r">380</v>
    <v t="s">Metropolitan Borough of Wirral</v>
    <v t="r">381</v>
    <v t="r">382</v>
    <v t="r">383</v>
    <v t="r">384</v>
    <v t="r">385</v>
    <v t="r">386</v>
    <v t="r">387</v>
    <v t="r">388</v>
    <v t="r">389</v>
    <v t="r">390</v>
    <v t="r">391</v>
    <v t="r">392</v>
    <v t="r">393</v>
    <v t="r">394</v>
    <v t="r">395</v>
    <v t="r">396</v>
    <v t="r">397</v>
    <v t="r">398</v>
    <v t="r">399</v>
    <v t="r">400</v>
    <v t="r">401</v>
    <v t="s">Outer Hebrides</v>
    <v t="r">402</v>
    <v t="r">403</v>
    <v t="r">404</v>
    <v t="r">405</v>
    <v t="r">406</v>
    <v t="r">407</v>
    <v t="r">408</v>
    <v t="r">409</v>
    <v t="r">410</v>
  </a>
  <a r="3">
    <v t="s">British Summer Time</v>
    <v t="s">Greenwich Mean Time Zone</v>
    <v t="s">Western European Time Zone</v>
  </a>
  <a r="1">
    <v t="r">422</v>
  </a>
  <a r="1">
    <v t="r">439</v>
  </a>
  <a r="1">
    <v t="r">450</v>
  </a>
  <a r="1">
    <v t="r">462</v>
  </a>
  <a r="1">
    <v t="s">Japan Time Zone</v>
  </a>
  <a r="2">
    <v t="r">488</v>
    <v t="r">489</v>
  </a>
  <a r="47">
    <v t="r">505</v>
    <v t="r">474</v>
    <v t="r">506</v>
    <v t="r">507</v>
    <v t="r">508</v>
    <v t="r">509</v>
    <v t="r">510</v>
    <v t="r">511</v>
    <v t="r">512</v>
    <v t="r">513</v>
    <v t="r">514</v>
    <v t="r">515</v>
    <v t="r">516</v>
    <v t="r">517</v>
    <v t="r">518</v>
    <v t="r">519</v>
    <v t="r">520</v>
    <v t="r">521</v>
    <v t="r">522</v>
    <v t="r">523</v>
    <v t="r">524</v>
    <v t="r">525</v>
    <v t="r">526</v>
    <v t="r">527</v>
    <v t="r">528</v>
    <v t="r">529</v>
    <v t="r">530</v>
    <v t="r">531</v>
    <v t="r">532</v>
    <v t="r">533</v>
    <v t="r">534</v>
    <v t="r">535</v>
    <v t="r">536</v>
    <v t="r">537</v>
    <v t="r">538</v>
    <v t="r">539</v>
    <v t="r">540</v>
    <v t="r">541</v>
    <v t="r">542</v>
    <v t="r">543</v>
    <v t="r">544</v>
    <v t="r">545</v>
    <v t="r">546</v>
    <v t="r">547</v>
    <v t="r">548</v>
    <v t="r">549</v>
    <v t="r">550</v>
  </a>
  <a r="1">
    <v t="r">560</v>
  </a>
  <a r="1">
    <v t="r">574</v>
  </a>
  <a r="1">
    <v t="s">Pacific Time Zone</v>
  </a>
  <a r="2">
    <v t="r">601</v>
    <v t="r">602</v>
  </a>
  <a r="59">
    <v t="r">620</v>
    <v t="r">600</v>
    <v t="r">621</v>
    <v t="r">568</v>
    <v t="r">622</v>
    <v t="r">623</v>
    <v t="r">624</v>
    <v t="r">625</v>
    <v t="r">626</v>
    <v t="r">627</v>
    <v t="r">628</v>
    <v t="r">586</v>
    <v t="r">629</v>
    <v t="r">630</v>
    <v t="r">631</v>
    <v t="r">632</v>
    <v t="r">633</v>
    <v t="r">634</v>
    <v t="r">635</v>
    <v t="r">636</v>
    <v t="r">637</v>
    <v t="r">638</v>
    <v t="r">639</v>
    <v t="r">640</v>
    <v t="r">641</v>
    <v t="r">642</v>
    <v t="r">643</v>
    <v t="r">644</v>
    <v t="r">645</v>
    <v t="r">646</v>
    <v t="r">647</v>
    <v t="r">648</v>
    <v t="r">649</v>
    <v t="r">650</v>
    <v t="r">651</v>
    <v t="r">652</v>
    <v t="r">653</v>
    <v t="r">654</v>
    <v t="r">655</v>
    <v t="r">656</v>
    <v t="r">657</v>
    <v t="r">658</v>
    <v t="r">659</v>
    <v t="r">660</v>
    <v t="r">661</v>
    <v t="r">662</v>
    <v t="r">663</v>
    <v t="r">664</v>
    <v t="r">665</v>
    <v t="r">666</v>
    <v t="r">667</v>
    <v t="r">668</v>
    <v t="r">669</v>
    <v t="r">670</v>
    <v t="r">671</v>
    <v t="r">672</v>
    <v t="r">673</v>
    <v t="r">674</v>
    <v t="r">675</v>
  </a>
  <a r="9">
    <v t="s">Chamorro Time Zone</v>
    <v t="s">Atlantic Time Zone</v>
    <v t="s">Eastern Time Zone</v>
    <v t="s">Central Time Zone</v>
    <v t="s">Mountain Time Zone</v>
    <v t="s">Pacific Time Zone</v>
    <v t="s">Alaska Time Zone</v>
    <v t="s">Hawaii-Aleutian Time Zone</v>
    <v t="s">Samoa Time Zone</v>
  </a>
  <a r="3">
    <v t="r">689</v>
    <v t="r">690</v>
    <v t="s">Antonio Delgado (Lieutenant Governor)</v>
  </a>
  <a r="1">
    <v t="s">Eastern Time Zone</v>
  </a>
  <a r="1">
    <v t="r">730</v>
  </a>
  <a r="1">
    <v t="r">755</v>
  </a>
  <a r="4">
    <v t="s">French</v>
    <v t="s">English</v>
    <v t="s">Canadian English</v>
    <v t="s">Canadian French</v>
  </a>
  <a r="14">
    <v t="r">773</v>
    <v t="r">725</v>
    <v t="r">774</v>
    <v t="r">775</v>
    <v t="r">776</v>
    <v t="r">777</v>
    <v t="r">778</v>
    <v t="r">779</v>
    <v t="r">780</v>
    <v t="r">781</v>
    <v t="r">782</v>
    <v t="r">783</v>
    <v t="r">784</v>
    <v t="r">785</v>
  </a>
  <a r="6">
    <v t="s">Newfoundland Time Zone</v>
    <v t="s">Atlantic Time Zone</v>
    <v t="s">Eastern Time Zone</v>
    <v t="s">Central Time Zone</v>
    <v t="s">Mountain Time Zone</v>
    <v t="s">Pacific Time Zone</v>
  </a>
  <a r="1">
    <v t="r">798</v>
  </a>
  <a r="2">
    <v t="s">Central European Time Zone</v>
    <v t="s">W. Europe Standard Time</v>
  </a>
  <a r="1">
    <v t="r">813</v>
  </a>
  <a r="1">
    <v t="s">Central European Time Zone</v>
  </a>
  <a r="7">
    <v t="r">837</v>
    <v t="r">838</v>
    <v t="r">839</v>
    <v t="s">Jean Castex (Prime Minister)</v>
    <v t="r">840</v>
    <v t="r">841</v>
    <v t="r">842</v>
  </a>
  <a r="1">
    <v t="s">French</v>
  </a>
  <a r="132">
    <v t="r">861</v>
    <v t="r">807</v>
    <v t="r">862</v>
    <v t="s">Alsace</v>
    <v t="r">863</v>
    <v t="r">864</v>
    <v t="s">Brittany</v>
    <v t="s">Lorraine</v>
    <v t="r">865</v>
    <v t="r">866</v>
    <v t="r">867</v>
    <v t="r">868</v>
    <v t="r">869</v>
    <v t="r">870</v>
    <v t="r">871</v>
    <v t="r">872</v>
    <v t="r">873</v>
    <v t="r">874</v>
    <v t="r">875</v>
    <v t="s">Burgundy</v>
    <v t="s">Loire</v>
    <v t="r">876</v>
    <v t="s">Poitou-Charentes</v>
    <v t="r">877</v>
    <v t="r">878</v>
    <v t="r">879</v>
    <v t="r">880</v>
    <v t="r">881</v>
    <v t="r">882</v>
    <v t="r">883</v>
    <v t="s">Picardy</v>
    <v t="r">884</v>
    <v t="s">Limousin</v>
    <v t="r">885</v>
    <v t="r">886</v>
    <v t="s">Auvergne</v>
    <v t="r">887</v>
    <v t="r">888</v>
    <v t="s">Franche-Comté</v>
    <v t="r">889</v>
    <v t="s">Rhône-Alpes</v>
    <v t="s">Midi-Pyrénées</v>
    <v t="r">890</v>
    <v t="r">891</v>
    <v t="r">892</v>
    <v t="r">893</v>
    <v t="s">Languedoc-Roussillon</v>
    <v t="s">Nord-Pas-de-Calais</v>
    <v t="r">894</v>
    <v t="s">Aquitaine</v>
    <v t="r">895</v>
    <v t="r">896</v>
    <v t="r">897</v>
    <v t="r">898</v>
    <v t="r">899</v>
    <v t="r">900</v>
    <v t="r">901</v>
    <v t="r">902</v>
    <v t="r">903</v>
    <v t="r">904</v>
    <v t="r">905</v>
    <v t="r">906</v>
    <v t="r">907</v>
    <v t="r">908</v>
    <v t="r">909</v>
    <v t="r">910</v>
    <v t="r">911</v>
    <v t="r">912</v>
    <v t="r">913</v>
    <v t="r">914</v>
    <v t="r">915</v>
    <v t="r">916</v>
    <v t="r">917</v>
    <v t="r">918</v>
    <v t="r">919</v>
    <v t="r">920</v>
    <v t="r">921</v>
    <v t="r">922</v>
    <v t="r">923</v>
    <v t="r">924</v>
    <v t="r">925</v>
    <v t="r">926</v>
    <v t="r">927</v>
    <v t="r">928</v>
    <v t="r">929</v>
    <v t="r">930</v>
    <v t="r">931</v>
    <v t="r">932</v>
    <v t="r">933</v>
    <v t="r">934</v>
    <v t="r">935</v>
    <v t="r">936</v>
    <v t="r">937</v>
    <v t="r">938</v>
    <v t="r">939</v>
    <v t="r">940</v>
    <v t="r">941</v>
    <v t="r">942</v>
    <v t="r">943</v>
    <v t="r">944</v>
    <v t="r">945</v>
    <v t="r">946</v>
    <v t="r">947</v>
    <v t="r">948</v>
    <v t="r">949</v>
    <v t="r">950</v>
    <v t="r">951</v>
    <v t="r">952</v>
    <v t="r">953</v>
    <v t="r">954</v>
    <v t="r">955</v>
    <v t="r">956</v>
    <v t="r">957</v>
    <v t="r">958</v>
    <v t="r">959</v>
    <v t="r">960</v>
    <v t="r">961</v>
    <v t="r">962</v>
    <v t="r">963</v>
    <v t="r">964</v>
    <v t="r">965</v>
    <v t="r">966</v>
    <v t="r">967</v>
    <v t="s">Lower Normandy</v>
    <v t="s">Upper Normandy</v>
    <v t="r">968</v>
    <v t="r">969</v>
    <v t="r">970</v>
    <v t="r">971</v>
    <v t="r">972</v>
    <v t="r">973</v>
    <v t="s">Champagne-Ardenne</v>
  </a>
  <a r="1">
    <v t="r">986</v>
  </a>
  <a r="1">
    <v t="r">1000</v>
  </a>
  <a r="4">
    <v t="s">Karl Nehammer (Chancellor)</v>
    <v t="r">1050</v>
    <v t="r">1051</v>
    <v t="r">1052</v>
  </a>
  <a r="9">
    <v t="r">1036</v>
    <v t="r">1068</v>
    <v t="r">1069</v>
    <v t="r">1070</v>
    <v t="r">1071</v>
    <v t="r">1072</v>
    <v t="r">1073</v>
    <v t="r">1074</v>
    <v t="r">1075</v>
  </a>
  <a r="3">
    <v t="s">French</v>
    <v t="s">Dutch</v>
    <v t="s">German</v>
  </a>
  <a r="6">
    <v t="s">Limburg</v>
    <v t="s">Luxembourg</v>
    <v t="s">Flemish Brabant</v>
    <v t="s">East Flanders</v>
    <v t="s">West Flanders</v>
    <v t="s">Walloon Brabant</v>
  </a>
  <a r="2">
    <v t="r">1146</v>
    <v t="r">1147</v>
  </a>
  <a r="1">
    <v t="s">Spanish</v>
  </a>
  <a r="33">
    <v t="r">1132</v>
    <v t="r">1164</v>
    <v t="r">1165</v>
    <v t="r">1166</v>
    <v t="r">1167</v>
    <v t="r">1168</v>
    <v t="r">1169</v>
    <v t="r">1170</v>
    <v t="r">1171</v>
    <v t="r">1172</v>
    <v t="r">1173</v>
    <v t="r">1174</v>
    <v t="r">1175</v>
    <v t="r">1176</v>
    <v t="r">1177</v>
    <v t="r">1178</v>
    <v t="r">1179</v>
    <v t="r">1180</v>
    <v t="r">1181</v>
    <v t="r">1182</v>
    <v t="r">1183</v>
    <v t="r">1184</v>
    <v t="r">1185</v>
    <v t="r">1186</v>
    <v t="r">1187</v>
    <v t="r">1188</v>
    <v t="r">1189</v>
    <v t="r">1190</v>
    <v t="r">1191</v>
    <v t="r">1192</v>
    <v t="r">1193</v>
    <v t="r">1194</v>
    <v t="r">1195</v>
  </a>
  <a r="2">
    <v t="s">Time in Colombia</v>
    <v t="s">Colombia Time Zone</v>
  </a>
  <a r="5">
    <v t="s">Gustavo J. Segura Sancho (Minister)</v>
    <v t="s">Andrea Meza Murillo (Minister)</v>
    <v t="s">Mary Munive (Vice President)</v>
    <v t="s">Stephan Brunner (Vice President)</v>
    <v t="s">Rodrigo Chaves Robles (President)</v>
  </a>
  <a r="2">
    <v t="s">Spanish</v>
    <v t="s">Costa Rican Spanish</v>
  </a>
  <a r="7">
    <v t="r">1240</v>
    <v t="r">1241</v>
    <v t="r">1242</v>
    <v t="r">1243</v>
    <v t="r">1244</v>
    <v t="r">1245</v>
    <v t="r">1246</v>
  </a>
  <a r="1">
    <v t="s">Central Time Zone</v>
  </a>
  <a r="4">
    <v t="r">1274</v>
    <v t="r">1275</v>
    <v t="r">1276</v>
    <v t="r">1277</v>
  </a>
  <a r="1">
    <v t="s">Danish</v>
  </a>
  <a r="20">
    <v t="r">1261</v>
    <v t="r">1294</v>
    <v t="r">1295</v>
    <v t="r">1296</v>
    <v t="r">1297</v>
    <v t="s">South Jutland County</v>
    <v t="r">1298</v>
    <v t="r">1299</v>
    <v t="s">North Jutland County</v>
    <v t="s">Frederiksborg County</v>
    <v t="s">Ribe County</v>
    <v t="s">Aarhus County</v>
    <v t="s">Funen County</v>
    <v t="s">Viborg County</v>
    <v t="s">Vejle County</v>
    <v t="s">Ringkjøbing County</v>
    <v t="s">Copenhagen County</v>
    <v t="s">Roskilde County</v>
    <v t="s">Storstrøm County</v>
    <v t="s">Bornholm County</v>
  </a>
  <a r="2">
    <v t="r">1326</v>
    <v t="s">Alfredo Borrero (Vice President)</v>
  </a>
  <a r="24">
    <v t="r">1344</v>
    <v t="r">1345</v>
    <v t="r">1346</v>
    <v t="r">1347</v>
    <v t="r">1348</v>
    <v t="r">1349</v>
    <v t="r">1350</v>
    <v t="r">1351</v>
    <v t="r">1352</v>
    <v t="r">1353</v>
    <v t="r">1354</v>
    <v t="r">1355</v>
    <v t="r">1356</v>
    <v t="r">1357</v>
    <v t="r">1358</v>
    <v t="r">1359</v>
    <v t="r">1360</v>
    <v t="r">1361</v>
    <v t="r">1362</v>
    <v t="r">1363</v>
    <v t="r">1364</v>
    <v t="r">1365</v>
    <v t="r">1366</v>
    <v t="r">1367</v>
  </a>
  <a r="3">
    <v t="s">Ecuador Time Zone</v>
    <v t="s">UTC−05:00</v>
    <v t="s">Galápagos Time Zone</v>
  </a>
  <a r="1">
    <v t="r">1392</v>
  </a>
  <a r="1">
    <v t="s">Tigrinya</v>
  </a>
  <a r="16">
    <v t="r">1380</v>
    <v t="r">1402</v>
    <v t="r">1403</v>
    <v t="r">1404</v>
    <v t="r">1405</v>
    <v t="r">1406</v>
    <v t="r">1407</v>
    <v t="s">Hamasien</v>
    <v t="s">Akele Guzai</v>
    <v t="s">Gash-Setit</v>
    <v t="s">Serae</v>
    <v t="s">Barka</v>
    <v t="s">Denkalia</v>
    <v t="s">Senhit</v>
    <v t="s">Sahel</v>
    <v t="s">Semhar</v>
  </a>
  <a r="1">
    <v t="s">East Africa Time Zone</v>
  </a>
  <a r="3">
    <v t="r">1436</v>
    <v t="r">1437</v>
    <v t="r">1438</v>
  </a>
  <a r="1">
    <v t="s">Dutch</v>
  </a>
  <a r="15">
    <v t="r">1454</v>
    <v t="r">1455</v>
    <v t="r">1456</v>
    <v t="r">1457</v>
    <v t="r">1458</v>
    <v t="r">1459</v>
    <v t="r">1460</v>
    <v t="r">1461</v>
    <v t="r">1462</v>
    <v t="r">1463</v>
    <v t="r">1464</v>
    <v t="r">1465</v>
    <v t="r">1466</v>
    <v t="r">1467</v>
    <v t="r">1468</v>
  </a>
  <a r="2">
    <v t="s">Central European Time Zone</v>
    <v t="s">Atlantic Time Zone</v>
  </a>
  <a r="10">
    <v t="s">Luciana Lamorgese (Minister)</v>
    <v t="r">1497</v>
    <v t="r">1498</v>
    <v t="s">Nunzia Catalfo (Minister)</v>
    <v t="r">1499</v>
    <v t="r">1500</v>
    <v t="s">Federico D'Incà (Minister)</v>
    <v t="s">Peppe Provenzano (Minister)</v>
    <v t="s">Elena Bonetti (Minister)</v>
    <v t="s">Paola Pisano (Minister)</v>
  </a>
  <a r="1">
    <v t="s">Italian</v>
  </a>
  <a r="127">
    <v t="r">1513</v>
    <v t="r">1514</v>
    <v t="r">1515</v>
    <v t="s">Province of Mantua</v>
    <v t="s">Province of Como</v>
    <v t="r">1516</v>
    <v t="r">1517</v>
    <v t="r">1518</v>
    <v t="r">1519</v>
    <v t="s">Province of Verona</v>
    <v t="r">1520</v>
    <v t="s">Province of Ancona</v>
    <v t="r">1521</v>
    <v t="r">1522</v>
    <v t="r">1523</v>
    <v t="r">1524</v>
    <v t="r">1525</v>
    <v t="r">1526</v>
    <v t="r">1527</v>
    <v t="r">1528</v>
    <v t="r">1529</v>
    <v t="r">1530</v>
    <v t="r">1531</v>
    <v t="s">Province of Siena</v>
    <v t="s">Province of Belluno</v>
    <v t="r">1532</v>
    <v t="s">Province of Cremona</v>
    <v t="r">1533</v>
    <v t="s">Province of Trapani</v>
    <v t="s">Province of Treviso</v>
    <v t="s">Province of Cuneo</v>
    <v t="s">Province of Ferrara</v>
    <v t="r">1534</v>
    <v t="s">Province of Genoa</v>
    <v t="r">1535</v>
    <v t="s">Province of Cosenza</v>
    <v t="r">1536</v>
    <v t="r">1537</v>
    <v t="s">Province of Livorno</v>
    <v t="s">Metropolitan City of Catania</v>
    <v t="s">Province of Benevento</v>
    <v t="r">1538</v>
    <v t="s">Province of Lecce</v>
    <v t="r">1539</v>
    <v t="s">Province of Pisa</v>
    <v t="s">South Tyrol</v>
    <v t="s">Province of Agrigento</v>
    <v t="s">Province of Vicenza</v>
    <v t="s">Province of L'Aquila</v>
    <v t="s">Province of Trieste</v>
    <v t="s">Province of Asti</v>
    <v t="s">Province of Udine</v>
    <v t="s">Province of Forlì-Cesena</v>
    <v t="s">Province of Lucca</v>
    <v t="r">1540</v>
    <v t="s">Province of Bergamo</v>
    <v t="s">Province of Foggia</v>
    <v t="s">Province of Catanzaro</v>
    <v t="s">Province of Sassari</v>
    <v t="s">Province of Savona</v>
    <v t="s">Province of Pordenone</v>
    <v t="r">1541</v>
    <v t="s">Province of Cagliari</v>
    <v t="s">Province of Enna</v>
    <v t="s">Province of Teramo</v>
    <v t="r">1542</v>
    <v t="r">1543</v>
    <v t="s">Province of Lodi</v>
    <v t="s">Province of Padua</v>
    <v t="s">Province of Vercelli</v>
    <v t="s">Province of Avellino</v>
    <v t="s">Province of Viterbo</v>
    <v t="s">Province of Monza and Brianza</v>
    <v t="s">Province of Macerata</v>
    <v t="s">Province of Pavia</v>
    <v t="r">1544</v>
    <v t="s">Province of Frosinone</v>
    <v t="s">Province of Grosseto</v>
    <v t="s">Province of Potenza</v>
    <v t="s">Province of Piacenza</v>
    <v t="s">Province of La Spezia</v>
    <v t="s">Province of Novara</v>
    <v t="r">1545</v>
    <v t="s">Province of Rovigo</v>
    <v t="s">Province of Salerno</v>
    <v t="s">Province of Latina</v>
    <v t="s">Province of Ravenna</v>
    <v t="s">Province of Pesaro and Urbino</v>
    <v t="s">Province of Rieti</v>
    <v t="r">1546</v>
    <v t="s">Province of Arezzo</v>
    <v t="s">Province of Pescara</v>
    <v t="s">Province of Biella</v>
    <v t="s">Province of Lecco</v>
    <v t="r">1547</v>
    <v t="s">Province of Reggio Emilia</v>
    <v t="r">1548</v>
    <v t="s">Province of Pistoia</v>
    <v t="s">Province of Fermo</v>
    <v t="s">Province of Perugia</v>
    <v t="s">Province of Ragusa</v>
    <v t="s">Province of Caserta</v>
    <v t="s">Province of Imperia</v>
    <v t="s">Province of Varese</v>
    <v t="r">1549</v>
    <v t="s">Province of Sondrio</v>
    <v t="s">Province of Oristano</v>
    <v t="s">Province of Rimini</v>
    <v t="s">Province of Brindisi</v>
    <v t="r">1550</v>
    <v t="s">Province of Chieti</v>
    <v t="s">Province of Gorizia</v>
    <v t="r">1551</v>
    <v t="s">Province of Barletta-Andria-Trani</v>
    <v t="s">Province of Terni</v>
    <v t="s">Province of Crotone</v>
    <v t="s">Province of Matera</v>
    <v t="s">Province of Prato</v>
    <v t="r">1552</v>
    <v t="r">1553</v>
    <v t="r">1554</v>
    <v t="s">Metropolitan City of Palermo</v>
    <v t="r">1555</v>
    <v t="r">1556</v>
    <v t="s">Metropolitan City of Messina</v>
    <v t="r">1557</v>
    <v t="s">Province of Syracuse</v>
  </a>
  <a r="2">
    <v t="s">Birzhan Nurymbetov (Minister)</v>
    <v t="s">Älihan Smaiylov (Prime Minister)</v>
  </a>
  <a r="2">
    <v t="s">Russian</v>
    <v t="s">Kazakh</v>
  </a>
  <a r="15">
    <v t="r">1585</v>
    <v t="r">1599</v>
    <v t="r">1600</v>
    <v t="r">1601</v>
    <v t="r">1602</v>
    <v t="r">1603</v>
    <v t="r">1604</v>
    <v t="r">1605</v>
    <v t="r">1606</v>
    <v t="r">1607</v>
    <v t="r">1608</v>
    <v t="r">1609</v>
    <v t="r">1610</v>
    <v t="r">1611</v>
    <v t="r">1612</v>
  </a>
  <a r="2">
    <v t="s">Alma-Ata Time Zone</v>
    <v t="s">Oral Time Zone</v>
  </a>
  <a r="3">
    <v t="s">Jānis Vitenbergs (Minister)</v>
    <v t="r">1640</v>
    <v t="r">1641</v>
  </a>
  <a r="1">
    <v t="s">Latvian</v>
  </a>
  <a r="144">
    <v t="r">1627</v>
    <v t="r">1655</v>
    <v t="r">1656</v>
    <v t="r">1657</v>
    <v t="r">1658</v>
    <v t="r">1659</v>
    <v t="r">1660</v>
    <v t="s">Riga District</v>
    <v t="s">Dobele District</v>
    <v t="r">1661</v>
    <v t="r">1662</v>
    <v t="r">1663</v>
    <v t="r">1664</v>
    <v t="s">Jēkabpils District</v>
    <v t="s">Valka District</v>
    <v t="s">Talsi District</v>
    <v t="s">Limbaži District</v>
    <v t="s">Alūksne District</v>
    <v t="s">Cēsis District</v>
    <v t="s">Kuldīga District</v>
    <v t="s">Rēzekne District</v>
    <v t="s">Tukums District</v>
    <v t="s">Saldus District</v>
    <v t="s">Daugavpils District</v>
    <v t="s">Valmiera District</v>
    <v t="s">Ludza District</v>
    <v t="r">1665</v>
    <v t="s">Liepāja District</v>
    <v t="s">Madona District</v>
    <v t="s">Aizkraukle District</v>
    <v t="r">1666</v>
    <v t="s">Krāslava District</v>
    <v t="s">Preiļi District</v>
    <v t="s">Gulbene District</v>
    <v t="s">Ogre District</v>
    <v t="s">Bauska District</v>
    <v t="s">Balvi District</v>
    <v t="s">Ventspils District</v>
    <v t="r">1667</v>
    <v t="r">1668</v>
    <v t="r">1669</v>
    <v t="r">1670</v>
    <v t="s">Jelgava District</v>
    <v t="r">1671</v>
    <v t="r">1672</v>
    <v t="r">1673</v>
    <v t="r">1674</v>
    <v t="r">1675</v>
    <v t="r">1676</v>
    <v t="r">1677</v>
    <v t="r">1678</v>
    <v t="r">1679</v>
    <v t="r">1680</v>
    <v t="r">1681</v>
    <v t="r">1682</v>
    <v t="r">1683</v>
    <v t="r">1684</v>
    <v t="r">1685</v>
    <v t="r">1686</v>
    <v t="r">1687</v>
    <v t="r">1688</v>
    <v t="r">1689</v>
    <v t="r">1690</v>
    <v t="r">1691</v>
    <v t="r">1692</v>
    <v t="r">1693</v>
    <v t="r">1694</v>
    <v t="r">1695</v>
    <v t="r">1696</v>
    <v t="r">1697</v>
    <v t="r">1698</v>
    <v t="r">1699</v>
    <v t="r">1700</v>
    <v t="r">1701</v>
    <v t="r">1702</v>
    <v t="r">1703</v>
    <v t="r">1704</v>
    <v t="r">1705</v>
    <v t="r">1706</v>
    <v t="r">1707</v>
    <v t="r">1708</v>
    <v t="r">1709</v>
    <v t="r">1710</v>
    <v t="r">1711</v>
    <v t="r">1712</v>
    <v t="r">1713</v>
    <v t="r">1714</v>
    <v t="r">1715</v>
    <v t="r">1716</v>
    <v t="r">1717</v>
    <v t="r">1718</v>
    <v t="r">1719</v>
    <v t="r">1720</v>
    <v t="r">1721</v>
    <v t="r">1722</v>
    <v t="r">1723</v>
    <v t="r">1724</v>
    <v t="r">1725</v>
    <v t="r">1726</v>
    <v t="r">1727</v>
    <v t="r">1728</v>
    <v t="r">1729</v>
    <v t="r">1730</v>
    <v t="r">1731</v>
    <v t="r">1732</v>
    <v t="r">1733</v>
    <v t="r">1734</v>
    <v t="r">1735</v>
    <v t="r">1736</v>
    <v t="r">1737</v>
    <v t="r">1738</v>
    <v t="r">1739</v>
    <v t="r">1740</v>
    <v t="r">1741</v>
    <v t="r">1742</v>
    <v t="r">1743</v>
    <v t="r">1744</v>
    <v t="r">1745</v>
    <v t="r">1746</v>
    <v t="r">1747</v>
    <v t="r">1748</v>
    <v t="r">1749</v>
    <v t="r">1750</v>
    <v t="r">1751</v>
    <v t="r">1752</v>
    <v t="r">1753</v>
    <v t="r">1754</v>
    <v t="r">1755</v>
    <v t="r">1756</v>
    <v t="r">1757</v>
    <v t="r">1758</v>
    <v t="r">1759</v>
    <v t="r">1760</v>
    <v t="r">1761</v>
    <v t="r">1762</v>
    <v t="r">1763</v>
    <v t="r">1764</v>
    <v t="r">1765</v>
    <v t="r">1766</v>
    <v t="r">1767</v>
    <v t="r">1768</v>
    <v t="r">1769</v>
    <v t="r">1770</v>
    <v t="r">1771</v>
  </a>
  <a r="2">
    <v t="s">Eastern European Summer Time</v>
    <v t="s">Eastern European Time Zone</v>
  </a>
  <a r="4">
    <v t="r">1798</v>
    <v t="r">1799</v>
    <v t="r">1800</v>
    <v t="s">Dan Kersch (Deputy prime minister)</v>
  </a>
  <a r="3">
    <v t="s">Luxembourgish</v>
    <v t="s">German</v>
    <v t="s">French</v>
  </a>
  <a r="3">
    <v t="s">Diekirch District</v>
    <v t="s">Grevenmacher District</v>
    <v t="s">Luxembourg District</v>
  </a>
  <a r="3">
    <v t="r">1840</v>
    <v t="r">1841</v>
    <v t="r">1842</v>
  </a>
  <a r="4">
    <v t="s">Norwegian</v>
    <v t="s">Bokmål</v>
    <v t="s">Nynorsk</v>
    <v t="s">Saami, Lule Language</v>
  </a>
  <a r="21">
    <v t="r">1827</v>
    <v t="r">1857</v>
    <v t="r">1858</v>
    <v t="r">1859</v>
    <v t="r">1860</v>
    <v t="r">1861</v>
    <v t="r">1862</v>
    <v t="r">1863</v>
    <v t="r">1864</v>
    <v t="r">1865</v>
    <v t="r">1866</v>
    <v t="r">1867</v>
    <v t="r">1868</v>
    <v t="r">1869</v>
    <v t="r">1870</v>
    <v t="r">1871</v>
    <v t="r">1872</v>
    <v t="r">1873</v>
    <v t="r">1874</v>
    <v t="r">1875</v>
    <v t="r">1876</v>
  </a>
  <a r="3">
    <v t="r">1905</v>
    <v t="r">1906</v>
    <v t="r">1907</v>
  </a>
  <a r="1">
    <v t="s">Polish</v>
  </a>
  <a r="15">
    <v t="r">1922</v>
    <v t="r">1923</v>
    <v t="r">1924</v>
    <v t="r">1925</v>
    <v t="r">1926</v>
    <v t="r">1927</v>
    <v t="r">1928</v>
    <v t="r">1929</v>
    <v t="r">1930</v>
    <v t="r">1931</v>
    <v t="r">1932</v>
    <v t="r">1933</v>
    <v t="r">1934</v>
    <v t="r">1935</v>
    <v t="r">1936</v>
  </a>
  <a r="2">
    <v t="r">1963</v>
    <v t="r">1964</v>
  </a>
  <a r="1">
    <v t="s">Portuguese</v>
  </a>
  <a r="20">
    <v t="r">1978</v>
    <v t="r">1979</v>
    <v t="r">1980</v>
    <v t="r">1981</v>
    <v t="r">1982</v>
    <v t="r">1983</v>
    <v t="r">1984</v>
    <v t="r">1985</v>
    <v t="r">1986</v>
    <v t="r">1987</v>
    <v t="r">1988</v>
    <v t="r">1989</v>
    <v t="r">1990</v>
    <v t="r">1991</v>
    <v t="r">1992</v>
    <v t="r">1993</v>
    <v t="r">1994</v>
    <v t="r">1995</v>
    <v t="r">1996</v>
    <v t="r">1997</v>
  </a>
  <a r="1">
    <v t="s">Western European Time Zone</v>
  </a>
  <a r="3">
    <v t="r">2027</v>
    <v t="r">2028</v>
    <v t="r">2029</v>
  </a>
  <a r="28">
    <v t="s">Afrikaans</v>
    <v t="s">English</v>
    <v t="s">Xhosa</v>
    <v t="s">German</v>
    <v t="s">Zulu</v>
    <v t="s">Sotho language</v>
    <v t="s">South African English</v>
    <v t="s">Portuguese</v>
    <v t="s">Tswana</v>
    <v t="s">Venda Language</v>
    <v t="s">Tsonga</v>
    <v t="s">Swati Language</v>
    <v t="s">Northern Sotho language</v>
    <v t="s">Southern Ndebele language</v>
    <v t="s">Telugu</v>
    <v t="s">Tamil</v>
    <v t="s">Greek</v>
    <v t="s">Arabic</v>
    <v t="s">Sanskrit</v>
    <v t="s">Hindi</v>
    <v t="s">Urdu</v>
    <v t="s">Hebrew</v>
    <v t="s">Gujarati</v>
    <v t="s">Khoisan languages</v>
    <v t="s">Nama</v>
    <v t="s">Languages of South Africa</v>
    <v t="s">Khoe languages</v>
    <v t="s">South African Sign Language</v>
  </a>
  <a r="9">
    <v t="r">2045</v>
    <v t="r">2046</v>
    <v t="r">2047</v>
    <v t="r">2048</v>
    <v t="r">2049</v>
    <v t="r">2050</v>
    <v t="r">2051</v>
    <v t="r">2052</v>
    <v t="r">2053</v>
  </a>
  <a r="1">
    <v t="s">South Africa Time Zone</v>
  </a>
  <a r="2">
    <v t="r">2081</v>
    <v t="s">Robert Golob (Prime Minister)</v>
  </a>
  <a r="1">
    <v t="s">Slovene language</v>
  </a>
  <a r="150">
    <v t="r">2096</v>
    <v t="r">2097</v>
    <v t="r">2098</v>
    <v t="r">2099</v>
    <v t="r">2100</v>
    <v t="s">Rogaška Slatina</v>
    <v t="r">2101</v>
    <v t="r">2102</v>
    <v t="r">2103</v>
    <v t="r">2104</v>
    <v t="r">2105</v>
    <v t="s">Municipality of Logatec</v>
    <v t="r">2106</v>
    <v t="r">2107</v>
    <v t="s">Municipality of Kočevje</v>
    <v t="r">2108</v>
    <v t="r">2109</v>
    <v t="r">2110</v>
    <v t="r">2111</v>
    <v t="r">2112</v>
    <v t="r">2113</v>
    <v t="r">2114</v>
    <v t="r">2115</v>
    <v t="r">2116</v>
    <v t="r">2117</v>
    <v t="r">2118</v>
    <v t="r">2119</v>
    <v t="r">2120</v>
    <v t="r">2121</v>
    <v t="r">2122</v>
    <v t="r">2123</v>
    <v t="r">2124</v>
    <v t="r">2125</v>
    <v t="s">Municipality of Črna na Koroškem</v>
    <v t="r">2126</v>
    <v t="r">2127</v>
    <v t="r">2128</v>
    <v t="s">Municipality of Trbovlje</v>
    <v t="r">2129</v>
    <v t="r">2130</v>
    <v t="s">Municipality of Tolmin</v>
    <v t="r">2131</v>
    <v t="r">2132</v>
    <v t="r">2133</v>
    <v t="r">2134</v>
    <v t="r">2135</v>
    <v t="r">2136</v>
    <v t="r">2137</v>
    <v t="r">2138</v>
    <v t="s">Municipality of Cerklje na Gorenjskem</v>
    <v t="r">2139</v>
    <v t="r">2140</v>
    <v t="r">2141</v>
    <v t="r">2142</v>
    <v t="r">2143</v>
    <v t="r">2144</v>
    <v t="r">2145</v>
    <v t="r">2146</v>
    <v t="r">2147</v>
    <v t="r">2148</v>
    <v t="r">2149</v>
    <v t="s">Municipality of Dornava</v>
    <v t="r">2150</v>
    <v t="r">2151</v>
    <v t="r">2152</v>
    <v t="s">Municipality of Radovljica</v>
    <v t="r">2153</v>
    <v t="s">Municipality of Ljutomer</v>
    <v t="r">2154</v>
    <v t="r">2155</v>
    <v t="r">2156</v>
    <v t="r">2157</v>
    <v t="s">City Municipality of Maribor</v>
    <v t="r">2158</v>
    <v t="r">2159</v>
    <v t="r">2160</v>
    <v t="r">2161</v>
    <v t="r">2162</v>
    <v t="r">2163</v>
    <v t="r">2164</v>
    <v t="r">2165</v>
    <v t="r">2166</v>
    <v t="s">Municipality of Preddvor</v>
    <v t="r">2167</v>
    <v t="r">2168</v>
    <v t="s">City Municipality of Ljubljana</v>
    <v t="r">2169</v>
    <v t="r">2170</v>
    <v t="r">2171</v>
    <v t="r">2172</v>
    <v t="s">Municipality of Ljubno</v>
    <v t="r">2173</v>
    <v t="r">2174</v>
    <v t="r">2175</v>
    <v t="r">2176</v>
    <v t="r">2177</v>
    <v t="r">2178</v>
    <v t="r">2179</v>
    <v t="r">2180</v>
    <v t="r">2181</v>
    <v t="r">2182</v>
    <v t="r">2183</v>
    <v t="r">2184</v>
    <v t="r">2185</v>
    <v t="r">2186</v>
    <v t="s">Municipality of Črnomelj</v>
    <v t="r">2187</v>
    <v t="s">Municipality of Cerknica</v>
    <v t="s">Municipality of Dravograd</v>
    <v t="r">2188</v>
    <v t="r">2189</v>
    <v t="r">2190</v>
    <v t="s">Municipality of Gornja Radgona</v>
    <v t="r">2191</v>
    <v t="r">2192</v>
    <v t="r">2193</v>
    <v t="r">2194</v>
    <v t="r">2195</v>
    <v t="r">2196</v>
    <v t="r">2197</v>
    <v t="r">2198</v>
    <v t="r">2199</v>
    <v t="r">2200</v>
    <v t="r">2201</v>
    <v t="r">2202</v>
    <v t="r">2203</v>
    <v t="r">2204</v>
    <v t="s">Municipality of Idrija</v>
    <v t="r">2205</v>
    <v t="r">2206</v>
    <v t="s">Municipality of Cerkvenjak</v>
    <v t="r">2207</v>
    <v t="r">2208</v>
    <v t="r">2209</v>
    <v t="r">2210</v>
    <v t="r">2211</v>
    <v t="r">2212</v>
    <v t="r">2213</v>
    <v t="r">2214</v>
    <v t="r">2215</v>
    <v t="r">2216</v>
    <v t="r">2217</v>
    <v t="s">Municipality of Vipava</v>
    <v t="r">2218</v>
    <v t="r">2219</v>
    <v t="r">2220</v>
    <v t="r">2221</v>
    <v t="s">City Municipality of Velenje</v>
    <v t="r">2222</v>
    <v t="s">Municipality of Kamnik</v>
  </a>
  <a r="3">
    <v t="r">2250</v>
    <v t="r">2251</v>
    <v t="r">2252</v>
  </a>
  <a r="59">
    <v t="r">2267</v>
    <v t="r">2268</v>
    <v t="r">2269</v>
    <v t="r">2270</v>
    <v t="r">2271</v>
    <v t="r">2272</v>
    <v t="r">2273</v>
    <v t="r">2274</v>
    <v t="r">2275</v>
    <v t="r">2276</v>
    <v t="r">2277</v>
    <v t="r">2278</v>
    <v t="r">2279</v>
    <v t="r">2280</v>
    <v t="r">2281</v>
    <v t="r">2282</v>
    <v t="r">2283</v>
    <v t="r">2284</v>
    <v t="r">2285</v>
    <v t="s">Province of Cádiz</v>
    <v t="r">2286</v>
    <v t="r">2287</v>
    <v t="r">2288</v>
    <v t="r">2289</v>
    <v t="r">2290</v>
    <v t="r">2291</v>
    <v t="s">Province of Seville</v>
    <v t="s">Province of Granada</v>
    <v t="s">Province of Valladolid</v>
    <v t="r">2292</v>
    <v t="r">2293</v>
    <v t="s">Province of Segovia</v>
    <v t="r">2294</v>
    <v t="s">Province of Palencia</v>
    <v t="r">2295</v>
    <v t="r">2296</v>
    <v t="r">2297</v>
    <v t="r">2298</v>
    <v t="r">2299</v>
    <v t="r">2300</v>
    <v t="r">2301</v>
    <v t="r">2302</v>
    <v t="s">Province of Jaén</v>
    <v t="r">2303</v>
    <v t="r">2304</v>
    <v t="r">2305</v>
    <v t="r">2306</v>
    <v t="r">2307</v>
    <v t="s">Province of Burgos</v>
    <v t="s">Province of Málaga</v>
    <v t="r">2308</v>
    <v t="s">Province of Huesca</v>
    <v t="s">Province of Soria</v>
    <v t="s">Province of Zamora</v>
    <v t="s">Province of Ciudad Real</v>
    <v t="s">Province of Teruel</v>
    <v t="s">Province of Guadalajara</v>
    <v t="r">2309</v>
    <v t="s">Province of Las Palmas</v>
  </a>
  <a r="2">
    <v t="s">Central European Time Zone</v>
    <v t="s">Western European Time Zone</v>
  </a>
  <a r="1">
    <v t="s">Eduard Heger (Prime Minister)</v>
  </a>
  <a r="1">
    <v t="s">Slovak</v>
  </a>
  <a r="8">
    <v t="r">2350</v>
    <v t="r">2351</v>
    <v t="r">2352</v>
    <v t="r">2353</v>
    <v t="r">2354</v>
    <v t="r">2355</v>
    <v t="r">2356</v>
    <v t="r">2357</v>
  </a>
  <a r="1">
    <v t="r">2383</v>
  </a>
  <a r="4">
    <v t="s">German</v>
    <v t="s">French</v>
    <v t="s">Italian</v>
    <v t="s">Romansh language</v>
  </a>
  <a r="14">
    <v t="r">2398</v>
    <v t="r">2399</v>
    <v t="r">2400</v>
    <v t="r">2401</v>
    <v t="r">2402</v>
    <v t="s">Canton of Neuchâtel</v>
    <v t="r">2403</v>
    <v t="r">2404</v>
    <v t="r">2405</v>
    <v t="r">2406</v>
    <v t="r">2407</v>
    <v t="r">2408</v>
    <v t="r">2409</v>
    <v t="r">2410</v>
  </a>
  <a r="29">
    <v t="r">2419</v>
    <v t="r">2421</v>
    <v t="r">2423</v>
    <v t="e">#NULL!</v>
    <v t="r">2426</v>
    <v t="r">2429</v>
    <v t="r">2431</v>
    <v t="r">2433</v>
    <v t="r">2437</v>
    <v t="r">2440</v>
    <v t="r">2441</v>
    <v t="r">2444</v>
    <v t="r">2446</v>
    <v t="r">2448</v>
    <v t="r">2450</v>
    <v t="r">2451</v>
    <v t="r">2452</v>
    <v t="r">2454</v>
    <v t="r">2455</v>
    <v t="r">2456</v>
    <v t="r">2457</v>
    <v t="r">2461</v>
    <v t="r">2462</v>
    <v t="r">2463</v>
    <v t="r">2464</v>
    <v t="r">2465</v>
    <v t="r">2466</v>
    <v t="r">2467</v>
    <v t="i">1</v>
  </a>
  <a r="24">
    <v t="r">2420</v>
    <v t="r">2422</v>
    <v t="r">2424</v>
    <v t="r">2425</v>
    <v t="r">2427</v>
    <v t="r">2428</v>
    <v t="r">2430</v>
    <v t="r">2432</v>
    <v t="r">2434</v>
    <v t="r">2435</v>
    <v t="r">2436</v>
    <v t="r">2438</v>
    <v t="r">2439</v>
    <v t="r">2442</v>
    <v t="r">2443</v>
    <v t="r">2445</v>
    <v t="r">2447</v>
    <v t="r">2449</v>
    <v t="r">2453</v>
    <v t="r">2458</v>
    <v t="r">2459</v>
    <v t="r">2460</v>
    <v t="r">2486</v>
    <v t="i">1</v>
  </a>
  <a r="18">
    <v t="r">683</v>
    <v t="r">419</v>
    <v t="r">206</v>
    <v t="r">570</v>
    <v t="r">809</v>
    <v t="r">142</v>
    <v t="r">983</v>
    <v t="r">557</v>
    <v t="r">6</v>
    <v t="r">716</v>
    <v t="r">67</v>
    <v t="r">997</v>
    <v t="r">218</v>
    <v t="r">726</v>
    <v t="r">458</v>
    <v t="r">795</v>
    <v t="r">447</v>
    <v t="i">2</v>
  </a>
  <a r="18">
    <v t="r">620</v>
    <v t="r">233</v>
    <v t="r">169</v>
    <v t="r">567</v>
    <v t="r">807</v>
    <v t="r">140</v>
    <v t="r">981</v>
    <v t="r">474</v>
    <v t="r">4</v>
    <v t="r">715</v>
    <v t="r">66</v>
    <v t="r">995</v>
    <v t="r">215</v>
    <v t="r">724</v>
    <v t="r">457</v>
    <v t="r">794</v>
    <v t="r">445</v>
    <v t="i">1</v>
  </a>
  <a r="9">
    <v t="r">571</v>
    <v t="r">219</v>
    <v t="r">143</v>
    <v t="r">810</v>
    <v t="r">459</v>
    <v t="r">7</v>
    <v t="r">68</v>
    <v t="r">727</v>
    <v t="i">1</v>
  </a>
  <a r="23">
    <v t="r">2492</v>
    <v t="r">2493</v>
    <v t="r">2494</v>
    <v t="r">2495</v>
    <v t="r">2496</v>
    <v t="r">2497</v>
    <v t="r">2498</v>
    <v t="r">2499</v>
    <v t="r">2500</v>
    <v t="r">2501</v>
    <v t="r">2502</v>
    <v t="r">2503</v>
    <v t="r">2504</v>
    <v t="r">2505</v>
    <v t="r">2506</v>
    <v t="r">2507</v>
    <v t="r">2508</v>
    <v t="r">2509</v>
    <v t="r">2510</v>
    <v t="r">2511</v>
    <v t="r">2512</v>
    <v t="r">2513</v>
    <v t="i">1</v>
  </a>
  <a r="18">
    <v t="r">697</v>
    <v t="r">426</v>
    <v t="r">211</v>
    <v t="r">578</v>
    <v t="r">817</v>
    <v t="r">148</v>
    <v t="r">990</v>
    <v t="r">563</v>
    <v t="r">14</v>
    <v t="r">721</v>
    <v t="r">76</v>
    <v t="r">1004</v>
    <v t="r">225</v>
    <v t="r">734</v>
    <v t="r">466</v>
    <v t="r">802</v>
    <v t="r">454</v>
    <v t="i">2</v>
  </a>
</arrayData>
</file>

<file path=xl/richData/rdrichvalue.xml><?xml version="1.0" encoding="utf-8"?>
<rvData xmlns="http://schemas.microsoft.com/office/spreadsheetml/2017/richdata" count="2517">
  <rv s="0">
    <v>0</v>
    <v>5</v>
    <v>0</v>
    <v>0</v>
  </rv>
  <rv s="0">
    <v>1</v>
    <v>5</v>
    <v>0</v>
    <v>0</v>
  </rv>
  <rv s="0">
    <v>2</v>
    <v>5</v>
    <v>0</v>
    <v>0</v>
  </rv>
  <rv s="0">
    <v>3</v>
    <v>5</v>
    <v>0</v>
    <v>0</v>
  </rv>
  <rv s="1">
    <v>536870912</v>
    <v>Auckland</v>
    <v>49fabed5-6ff0-6935-ebef-34c7b83444c6</v>
    <v>en-AU</v>
    <v>Map</v>
  </rv>
  <rv s="1">
    <v>536870912</v>
    <v>Auckland Region</v>
    <v>d8789fe9-89c8-cf4c-4ab2-749138d529af</v>
    <v>en-AU</v>
    <v>Map</v>
  </rv>
  <rv s="2">
    <fb>1086</fb>
    <v>12</v>
  </rv>
  <rv s="1">
    <v>536870912</v>
    <v>New Zealand</v>
    <v>6517d967-9362-4c0d-83d2-cf369fa5fcda</v>
    <v>en-AU</v>
    <v>Map</v>
  </rv>
  <rv s="3">
    <v>4</v>
    <v>10</v>
    <v>13</v>
    <v>7</v>
    <v>0</v>
    <v>Image of Auckland</v>
  </rv>
  <rv s="2">
    <fb>-36.847316999999997</fb>
    <v>14</v>
  </rv>
  <rv s="1">
    <v>805306368</v>
    <v>Phil Goff (Mayor)</v>
    <v>74f3a075-301f-7340-2a40-6d71292c940a</v>
    <v>en-AU</v>
    <v>Generic</v>
  </rv>
  <rv s="4">
    <v>0</v>
  </rv>
  <rv s="5">
    <v>https://www.bing.com/search?q=auckland+new+zealand&amp;form=skydnc</v>
    <v>Learn more on Bing</v>
  </rv>
  <rv s="2">
    <fb>174.76278199999999</fb>
    <v>14</v>
  </rv>
  <rv s="2">
    <fb>1695900</fb>
    <v>12</v>
  </rv>
  <rv s="4">
    <v>1</v>
  </rv>
  <rv s="6">
    <v>#VALUE!</v>
    <v>en-AU</v>
    <v>49fabed5-6ff0-6935-ebef-34c7b83444c6</v>
    <v>536870912</v>
    <v>1</v>
    <v>4</v>
    <v>5</v>
    <v>Auckland</v>
    <v>8</v>
    <v>9</v>
    <v>Map</v>
    <v>10</v>
    <v>11</v>
    <v>5</v>
    <v>6</v>
    <v>7</v>
    <v>Auckland is a large metropolitan city in the North Island of New Zealand. The most populous urban area in the country and the fifth largest city in Oceania, Auckland has an urban population of about 1,440,300. It is located in the greater Auckland Region—the area governed by Auckland Council—which includes outlying rural areas and the islands of the Hauraki Gulf, and which has a total population of 1,695,200. While Europeans continue to make up the plurality of Auckland's population, the city became multicultural and cosmopolitan in the late-20th century, with Asians accounting for 31% of the city's population in 2018. Auckland has the eighth-largest proportion of foreign born residents in the world, with 41% of its residents born overseas. With its large population of Pasifika New Zealanders, the city is also home to the biggest ethnic Polynesian population in the world. The Māori-language name for Auckland is Tāmaki Makaurau, meaning "Tāmaki desired by many", in reference to the desirability of its natural resources and geography.</v>
    <v>8</v>
    <v>9</v>
    <v>11</v>
    <v>12</v>
    <v>13</v>
    <v>Auckland</v>
    <v>14</v>
    <v>15</v>
    <v>Auckland</v>
    <v>mdp/vdpid/8929526486428286977</v>
  </rv>
  <rv s="2">
    <fb>0.40450419657437997</fb>
    <v>40</v>
  </rv>
  <rv s="2">
    <fb>268838</fb>
    <v>12</v>
  </rv>
  <rv s="2">
    <fb>9000</fb>
    <v>12</v>
  </rv>
  <rv s="2">
    <fb>11.98</fb>
    <v>41</v>
  </rv>
  <rv s="2">
    <fb>64</fb>
    <v>42</v>
  </rv>
  <rv s="1">
    <v>536870912</v>
    <v>Wellington</v>
    <v>32f22f58-aa8d-2985-7edd-15665cf5d1d4</v>
    <v>en-AU</v>
    <v>Map</v>
  </rv>
  <rv s="2">
    <fb>34381.792000000001</fb>
    <v>12</v>
  </rv>
  <rv s="2">
    <fb>114.24091176441399</fb>
    <v>43</v>
  </rv>
  <rv s="2">
    <fb>1.61963190184049E-2</fb>
    <v>40</v>
  </rv>
  <rv s="2">
    <fb>9026.32104131095</fb>
    <v>12</v>
  </rv>
  <rv s="2">
    <fb>1.71</fb>
    <v>41</v>
  </rv>
  <rv s="2">
    <fb>0.385560753306464</fb>
    <v>40</v>
  </rv>
  <rv s="2">
    <fb>59.749168536122298</fb>
    <v>44</v>
  </rv>
  <rv s="2">
    <fb>1.4</fb>
    <v>45</v>
  </rv>
  <rv s="2">
    <fb>206928765543.935</fb>
    <v>46</v>
  </rv>
  <rv s="2">
    <fb>0.99974760000000007</fb>
    <v>40</v>
  </rv>
  <rv s="2">
    <fb>0.82033219999999996</fb>
    <v>40</v>
  </rv>
  <rv s="3">
    <v>5</v>
    <v>10</v>
    <v>47</v>
    <v>7</v>
    <v>0</v>
    <v>Image of New Zealand</v>
  </rv>
  <rv s="2">
    <fb>4.7</fb>
    <v>44</v>
  </rv>
  <rv s="1">
    <v>805306368</v>
    <v>Jacinda Ardern (Prime Minister)</v>
    <v>f6ecb714-7949-c94a-3cc3-101b85b1934d</v>
    <v>en-AU</v>
    <v>Generic</v>
  </rv>
  <rv s="1">
    <v>805306368</v>
    <v>Elizabeth II (Monarch)</v>
    <v>01e347c1-9d99-c7e6-79d1-390a1844d093</v>
    <v>en-AU</v>
    <v>Generic</v>
  </rv>
  <rv s="4">
    <v>2</v>
  </rv>
  <rv s="5">
    <v>https://www.bing.com/search?q=new+zealand&amp;form=skydnc</v>
    <v>Learn more on Bing</v>
  </rv>
  <rv s="2">
    <fb>81.858536585365897</fb>
    <v>44</v>
  </rv>
  <rv s="2">
    <fb>107879780000</fb>
    <v>46</v>
  </rv>
  <rv s="2">
    <fb>9</fb>
    <v>44</v>
  </rv>
  <rv s="2">
    <fb>11.49</fb>
    <v>45</v>
  </rv>
  <rv s="4">
    <v>3</v>
  </rv>
  <rv s="2">
    <fb>0.1262851619</fb>
    <v>40</v>
  </rv>
  <rv s="2">
    <fb>3.5897999999999999</fb>
    <v>41</v>
  </rv>
  <rv s="2">
    <fb>4841000</fb>
    <v>12</v>
  </rv>
  <rv s="2">
    <fb>0.69907997131347699</fb>
    <v>40</v>
  </rv>
  <rv s="1">
    <v>536870912</v>
    <v>Nelson</v>
    <v>1909b18a-22f2-7421-0125-e212e498ce9b</v>
    <v>en-AU</v>
    <v>Map</v>
  </rv>
  <rv s="1">
    <v>536870912</v>
    <v>Waikato</v>
    <v>66746262-e3dd-ecd0-3365-023774ad95f3</v>
    <v>en-AU</v>
    <v>Map</v>
  </rv>
  <rv s="1">
    <v>536870912</v>
    <v>Otago</v>
    <v>17e97a96-3af4-d536-b6c0-a3027228ac45</v>
    <v>en-AU</v>
    <v>Map</v>
  </rv>
  <rv s="1">
    <v>536870912</v>
    <v>Wellington Region</v>
    <v>40deadd9-7be4-0fad-452e-a7bc10842f34</v>
    <v>en-AU</v>
    <v>Map</v>
  </rv>
  <rv s="1">
    <v>536870912</v>
    <v>Tasman District</v>
    <v>7594ce17-48d4-850a-d609-fff5294ec8a8</v>
    <v>en-AU</v>
    <v>Map</v>
  </rv>
  <rv s="1">
    <v>536870912</v>
    <v>Chatham Islands</v>
    <v>02f2ed3a-e949-9a51-601f-28e19117e469</v>
    <v>en-AU</v>
    <v>Map</v>
  </rv>
  <rv s="1">
    <v>536870912</v>
    <v>Taranaki</v>
    <v>63a5cf5c-10da-bf8e-86f5-0eae79126fd5</v>
    <v>en-AU</v>
    <v>Map</v>
  </rv>
  <rv s="1">
    <v>536870912</v>
    <v>Northland Region</v>
    <v>2665962f-608c-e3a6-90ac-6dae5fcfa89a</v>
    <v>en-AU</v>
    <v>Map</v>
  </rv>
  <rv s="1">
    <v>536870912</v>
    <v>Gisborne District</v>
    <v>979bc9a8-a9fe-f6f1-4e5a-eda4cdb2aa39</v>
    <v>en-AU</v>
    <v>Map</v>
  </rv>
  <rv s="1">
    <v>536870912</v>
    <v>Bay of Plenty</v>
    <v>2c724f98-b987-877a-e544-b87d0c2e90ce</v>
    <v>en-AU</v>
    <v>Map</v>
  </rv>
  <rv s="4">
    <v>4</v>
  </rv>
  <rv s="2">
    <fb>0.28975427581727603</fb>
    <v>40</v>
  </rv>
  <rv s="2">
    <fb>0.34600000000000003</fb>
    <v>40</v>
  </rv>
  <rv s="2">
    <fb>4.0689997673034703E-2</fb>
    <v>48</v>
  </rv>
  <rv s="2">
    <fb>4258860</fb>
    <v>12</v>
  </rv>
  <rv s="7">
    <v>#VALUE!</v>
    <v>en-AU</v>
    <v>6517d967-9362-4c0d-83d2-cf369fa5fcda</v>
    <v>536870912</v>
    <v>1</v>
    <v>37</v>
    <v>38</v>
    <v>New Zealand</v>
    <v>8</v>
    <v>9</v>
    <v>Map</v>
    <v>10</v>
    <v>39</v>
    <v>NZ</v>
    <v>17</v>
    <v>18</v>
    <v>19</v>
    <v>20</v>
    <v>21</v>
    <v>22</v>
    <v>23</v>
    <v>24</v>
    <v>25</v>
    <v>NZD</v>
    <v>New Zealand is an island country in the southwestern Pacific Ocean. It consists of two main landmasses—the North Island and the South Island —and over 700 smaller islands. It is the sixth-largest island country by area, covering 268,021 square kilometres. New Zealand is about 2,000 kilometres east of Australia across the Tasman Sea and 1,000 kilometres south of the islands of New Caledonia, Fiji, and Tonga. The country's varied topography and sharp mountain peaks, including the Southern Alps, owe much to tectonic uplift and volcanic eruptions. New Zealand's capital city is Wellington, and its most populous city is Auckland.</v>
    <v>26</v>
    <v>27</v>
    <v>28</v>
    <v>29</v>
    <v>30</v>
    <v>31</v>
    <v>32</v>
    <v>33</v>
    <v>34</v>
    <v>35</v>
    <v>4</v>
    <v>38</v>
    <v>39</v>
    <v>40</v>
    <v>41</v>
    <v>42</v>
    <v>43</v>
    <v>New Zealand</v>
    <v>God Save the Queen</v>
    <v>44</v>
    <v>New Zealand</v>
    <v>45</v>
    <v>46</v>
    <v>47</v>
    <v>48</v>
    <v>59</v>
    <v>60</v>
    <v>15</v>
    <v>61</v>
    <v>62</v>
    <v>New Zealand</v>
    <v>63</v>
    <v>mdp/vdpid/183</v>
  </rv>
  <rv s="3">
    <v>4</v>
    <v>10</v>
    <v>13</v>
    <v>5</v>
    <v>0</v>
    <v>Image of Auckland</v>
  </rv>
  <rv s="1">
    <v>536870912</v>
    <v>Berlin</v>
    <v>42784943-7c23-7672-5527-06f89b965cdf</v>
    <v>en-AU</v>
    <v>Map</v>
  </rv>
  <rv s="2">
    <fb>891.85</fb>
    <v>12</v>
  </rv>
  <rv s="1">
    <v>536870912</v>
    <v>Germany</v>
    <v>75c62d8e-1449-4e4d-b188-d9e88f878dd9</v>
    <v>en-AU</v>
    <v>Map</v>
  </rv>
  <rv s="2">
    <fb>1794936</fb>
    <v>12</v>
  </rv>
  <rv s="2">
    <fb>1868905</fb>
    <v>12</v>
  </rv>
  <rv s="3">
    <v>6</v>
    <v>10</v>
    <v>56</v>
    <v>7</v>
    <v>0</v>
    <v>Image of Berlin</v>
  </rv>
  <rv s="1">
    <v>805306368</v>
    <v>Franziska Giffey (Mayor)</v>
    <v>0f36a115-cd69-74b0-1ad8-5ee6074d7916</v>
    <v>en-AU</v>
    <v>Generic</v>
  </rv>
  <rv s="4">
    <v>5</v>
  </rv>
  <rv s="5">
    <v>https://www.bing.com/search?q=berlin+germany&amp;form=skydnc</v>
    <v>Learn more on Bing</v>
  </rv>
  <rv s="2">
    <fb>1.83</fb>
    <v>41</v>
  </rv>
  <rv s="2">
    <fb>3769495</fb>
    <v>12</v>
  </rv>
  <rv s="4">
    <v>6</v>
  </rv>
  <rv s="8">
    <v>#VALUE!</v>
    <v>en-AU</v>
    <v>42784943-7c23-7672-5527-06f89b965cdf</v>
    <v>536870912</v>
    <v>1</v>
    <v>53</v>
    <v>54</v>
    <v>Berlin</v>
    <v>8</v>
    <v>9</v>
    <v>Map</v>
    <v>10</v>
    <v>55</v>
    <v>DE-BE</v>
    <v>67</v>
    <v>68</v>
    <v>Berlin is the capital and largest city of Germany by both area and population. Its 3.7 million inhabitants make it the European Union's most populous city, according to population within city limits. One of Germany's sixteen constituent states, Berlin is surrounded by the State of Brandenburg and contiguous with Potsdam, Brandenburg's capital. Berlin's urban area, which has a population of around 4.5 million, is the second most populous urban area in Germany after the Ruhr. The Berlin-Brandenburg capital region has around 6.2 million inhabitants and is Germany's third-largest metropolitan region after the Rhine-Ruhr and Rhine-Main regions.</v>
    <v>69</v>
    <v>70</v>
    <v>71</v>
    <v>73</v>
    <v>74</v>
    <v>Berlin</v>
    <v>75</v>
    <v>76</v>
    <v>77</v>
    <v>Berlin</v>
    <v>mdp/vdpid/7017957146650214401</v>
  </rv>
  <rv s="2">
    <fb>0.47678612319670299</fb>
    <v>40</v>
  </rv>
  <rv s="2">
    <fb>357022</fb>
    <v>12</v>
  </rv>
  <rv s="2">
    <fb>180000</fb>
    <v>12</v>
  </rv>
  <rv s="2">
    <fb>9.5</fb>
    <v>41</v>
  </rv>
  <rv s="2">
    <fb>49</fb>
    <v>42</v>
  </rv>
  <rv s="2">
    <fb>727972.84</fb>
    <v>12</v>
  </rv>
  <rv s="2">
    <fb>112.854887342124</fb>
    <v>43</v>
  </rv>
  <rv s="2">
    <fb>1.4456670146976E-2</fb>
    <v>40</v>
  </rv>
  <rv s="2">
    <fb>7035.4829747167596</fb>
    <v>12</v>
  </rv>
  <rv s="2">
    <fb>1.56</fb>
    <v>41</v>
  </rv>
  <rv s="2">
    <fb>0.326912067781085</fb>
    <v>40</v>
  </rv>
  <rv s="2">
    <fb>78.862551056754995</fb>
    <v>44</v>
  </rv>
  <rv s="2">
    <fb>1.39</fb>
    <v>45</v>
  </rv>
  <rv s="2">
    <fb>3845630030823.52</fb>
    <v>46</v>
  </rv>
  <rv s="2">
    <fb>1.0402236</fb>
    <v>40</v>
  </rv>
  <rv s="2">
    <fb>0.70246649999999999</fb>
    <v>40</v>
  </rv>
  <rv s="3">
    <v>7</v>
    <v>10</v>
    <v>67</v>
    <v>7</v>
    <v>0</v>
    <v>Image of Germany</v>
  </rv>
  <rv s="2">
    <fb>3.1</fb>
    <v>44</v>
  </rv>
  <rv s="1">
    <v>805306368</v>
    <v>Olaf Scholz (Chancellor)</v>
    <v>d327207b-5560-1fae-17a8-4bc95203ea8e</v>
    <v>en-AU</v>
    <v>Generic</v>
  </rv>
  <rv s="1">
    <v>805306368</v>
    <v>Peter Altmaier (Minister)</v>
    <v>3d95f70d-7234-720a-54cb-ed3fa7fffd7f</v>
    <v>en-AU</v>
    <v>Generic</v>
  </rv>
  <rv s="1">
    <v>805306368</v>
    <v>Frank-Walter Steinmeier (President)</v>
    <v>a6d595f9-116c-57de-2b35-48e9bde9f83d</v>
    <v>en-AU</v>
    <v>Generic</v>
  </rv>
  <rv s="4">
    <v>7</v>
  </rv>
  <rv s="5">
    <v>https://www.bing.com/search?q=germany&amp;form=skydnc</v>
    <v>Learn more on Bing</v>
  </rv>
  <rv s="2">
    <fb>80.892682926829295</fb>
    <v>44</v>
  </rv>
  <rv s="2">
    <fb>2098173930000</fb>
    <v>46</v>
  </rv>
  <rv s="2">
    <fb>7</fb>
    <v>44</v>
  </rv>
  <rv s="2">
    <fb>9.99</fb>
    <v>45</v>
  </rv>
  <rv s="4">
    <v>8</v>
  </rv>
  <rv s="2">
    <fb>0.12528421940000001</fb>
    <v>40</v>
  </rv>
  <rv s="2">
    <fb>4.2488000000000001</fb>
    <v>41</v>
  </rv>
  <rv s="2">
    <fb>83132799</fb>
    <v>12</v>
  </rv>
  <rv s="2">
    <fb>0.22800000000000001</fb>
    <v>40</v>
  </rv>
  <rv s="2">
    <fb>0.24600000000000002</fb>
    <v>40</v>
  </rv>
  <rv s="2">
    <fb>0.39600000000000002</fb>
    <v>40</v>
  </rv>
  <rv s="2">
    <fb>2.8999999999999998E-2</fb>
    <v>40</v>
  </rv>
  <rv s="2">
    <fb>7.5999999999999998E-2</fb>
    <v>40</v>
  </rv>
  <rv s="2">
    <fb>0.128</fb>
    <v>40</v>
  </rv>
  <rv s="2">
    <fb>0.17100000000000001</fb>
    <v>40</v>
  </rv>
  <rv s="2">
    <fb>0.60811000823974604</fb>
    <v>40</v>
  </rv>
  <rv s="1">
    <v>536870912</v>
    <v>Hamburg</v>
    <v>0937ec8c-54f7-94c7-d7b8-0ea8c6cfce6f</v>
    <v>en-AU</v>
    <v>Map</v>
  </rv>
  <rv s="1">
    <v>536870912</v>
    <v>Bavaria</v>
    <v>e4f7e69f-e1bc-189a-d23d-b2ecee6a88d5</v>
    <v>en-AU</v>
    <v>Map</v>
  </rv>
  <rv s="1">
    <v>536870912</v>
    <v>Brandenburg</v>
    <v>c841173c-24ae-1249-8be1-c2ff2ec02111</v>
    <v>en-AU</v>
    <v>Map</v>
  </rv>
  <rv s="1">
    <v>536870912</v>
    <v>Saxony</v>
    <v>db04ed86-d227-952f-dbae-2881e92d2d0a</v>
    <v>en-AU</v>
    <v>Map</v>
  </rv>
  <rv s="1">
    <v>536870912</v>
    <v>Saarland</v>
    <v>077b3058-0078-d492-aee0-52b8d21ee39e</v>
    <v>en-AU</v>
    <v>Map</v>
  </rv>
  <rv s="1">
    <v>536870912</v>
    <v>Schleswig-Holstein</v>
    <v>6dde426c-96c7-18bd-f4e1-b41b7575557a</v>
    <v>en-AU</v>
    <v>Map</v>
  </rv>
  <rv s="1">
    <v>536870912</v>
    <v>North Rhine-Westphalia</v>
    <v>7192ac29-308b-9018-2da7-1d16b5afb233</v>
    <v>en-AU</v>
    <v>Map</v>
  </rv>
  <rv s="1">
    <v>536870912</v>
    <v>Baden-Württemberg</v>
    <v>e4767d1d-15fd-a8bd-1fcd-f8214d3c189f</v>
    <v>en-AU</v>
    <v>Map</v>
  </rv>
  <rv s="1">
    <v>536870912</v>
    <v>Mecklenburg-Vorpommern</v>
    <v>b0adc1b4-6fe2-3ad0-81e1-78c9ba53cedb</v>
    <v>en-AU</v>
    <v>Map</v>
  </rv>
  <rv s="1">
    <v>536870912</v>
    <v>Lower Saxony</v>
    <v>c91589e2-9db8-e9f2-b60d-1000c3502bc2</v>
    <v>en-AU</v>
    <v>Map</v>
  </rv>
  <rv s="1">
    <v>536870912</v>
    <v>Hesse</v>
    <v>90fbe078-3753-40db-ff12-40aa58e76c5f</v>
    <v>en-AU</v>
    <v>Map</v>
  </rv>
  <rv s="1">
    <v>536870912</v>
    <v>Saxony-Anhalt</v>
    <v>6af91c75-020d-7d63-0e2d-ab73f9f73280</v>
    <v>en-AU</v>
    <v>Map</v>
  </rv>
  <rv s="1">
    <v>536870912</v>
    <v>Rhineland-Palatinate</v>
    <v>b2634da1-26f3-4709-d63d-9f9489a33d9c</v>
    <v>en-AU</v>
    <v>Map</v>
  </rv>
  <rv s="1">
    <v>536870912</v>
    <v>Bremen</v>
    <v>70a6262d-6ded-6a1a-8a3d-e24538d50a05</v>
    <v>en-AU</v>
    <v>Map</v>
  </rv>
  <rv s="4">
    <v>9</v>
  </rv>
  <rv s="2">
    <fb>0.11505903952014901</fb>
    <v>40</v>
  </rv>
  <rv s="4">
    <v>10</v>
  </rv>
  <rv s="2">
    <fb>0.48799999999999999</fb>
    <v>40</v>
  </rv>
  <rv s="2">
    <fb>3.0429999828338602E-2</fb>
    <v>48</v>
  </rv>
  <rv s="2">
    <fb>64324835</fb>
    <v>12</v>
  </rv>
  <rv s="9">
    <v>#VALUE!</v>
    <v>en-AU</v>
    <v>75c62d8e-1449-4e4d-b188-d9e88f878dd9</v>
    <v>536870912</v>
    <v>1</v>
    <v>64</v>
    <v>65</v>
    <v>Germany</v>
    <v>8</v>
    <v>9</v>
    <v>Map</v>
    <v>10</v>
    <v>66</v>
    <v>DE</v>
    <v>79</v>
    <v>80</v>
    <v>81</v>
    <v>82</v>
    <v>83</v>
    <v>66</v>
    <v>84</v>
    <v>85</v>
    <v>86</v>
    <v>EUR</v>
    <v>Germany, officially the Federal Republic of Germany, is a country in Central Europe. It is the second-most populous country in Europe after Russia, and the most populous member state of the European Union. Germany is situated between the Baltic and North seas to the north, and the Alps to the south. Its 16 constituent states are bordered by Denmark to the north, Poland and the Czech Republic to the east, Austria and Switzerland to the south, and France, Luxembourg, Belgium, and the Netherlands to the west. The nation's capital and most populous city is Berlin and its main financial centre is Frankfurt; the largest urban area is the Ruhr.</v>
    <v>87</v>
    <v>88</v>
    <v>89</v>
    <v>90</v>
    <v>91</v>
    <v>92</v>
    <v>93</v>
    <v>94</v>
    <v>95</v>
    <v>96</v>
    <v>66</v>
    <v>100</v>
    <v>101</v>
    <v>102</v>
    <v>103</v>
    <v>104</v>
    <v>105</v>
    <v>Germany</v>
    <v>Deutschlandlied</v>
    <v>106</v>
    <v>Federal Republic of Germany</v>
    <v>107</v>
    <v>108</v>
    <v>109</v>
    <v>110</v>
    <v>111</v>
    <v>112</v>
    <v>113</v>
    <v>114</v>
    <v>115</v>
    <v>116</v>
    <v>117</v>
    <v>132</v>
    <v>133</v>
    <v>134</v>
    <v>135</v>
    <v>136</v>
    <v>Germany</v>
    <v>137</v>
    <v>mdp/vdpid/94</v>
  </rv>
  <rv s="3">
    <v>6</v>
    <v>10</v>
    <v>56</v>
    <v>5</v>
    <v>0</v>
    <v>Image of Berlin</v>
  </rv>
  <rv s="1">
    <v>536870912</v>
    <v>Brisbane</v>
    <v>42da5c6f-c43f-8401-d736-da01adb6e95c</v>
    <v>en-AU</v>
    <v>Map</v>
  </rv>
  <rv s="1">
    <v>536870912</v>
    <v>Queensland</v>
    <v>d8d1c6ea-bc68-82f2-5bb3-ae7aa11442b4</v>
    <v>en-AU</v>
    <v>Map</v>
  </rv>
  <rv s="2">
    <fb>5949.9</fb>
    <v>12</v>
  </rv>
  <rv s="1">
    <v>536870912</v>
    <v>Australia</v>
    <v>06de2191-243d-a83f-6990-2eb1c7f3382a</v>
    <v>en-AU</v>
    <v>Map</v>
  </rv>
  <rv s="3">
    <v>8</v>
    <v>10</v>
    <v>75</v>
    <v>7</v>
    <v>0</v>
    <v>Image of Brisbane</v>
  </rv>
  <rv s="2">
    <fb>-27.470026600000001</fb>
    <v>14</v>
  </rv>
  <rv s="5">
    <v>https://www.bing.com/search?q=brisbane+australia&amp;form=skydnc</v>
    <v>Learn more on Bing</v>
  </rv>
  <rv s="2">
    <fb>153.02297730000001</fb>
    <v>14</v>
  </rv>
  <rv s="2">
    <fb>2560700</fb>
    <v>12</v>
  </rv>
  <rv s="4">
    <v>11</v>
  </rv>
  <rv s="10">
    <v>#VALUE!</v>
    <v>en-AU</v>
    <v>42da5c6f-c43f-8401-d736-da01adb6e95c</v>
    <v>536870912</v>
    <v>1</v>
    <v>72</v>
    <v>73</v>
    <v>Brisbane</v>
    <v>8</v>
    <v>9</v>
    <v>Map</v>
    <v>10</v>
    <v>74</v>
    <v>141</v>
    <v>142</v>
    <v>143</v>
    <v>Brisbane is the capital and most populous city of Queensland, and the third-most populous city in Australia and Oceania with a population of approximately 2.6 million. Brisbane lies at the centre of South East Queensland, which includes several other regional centres and cities. The central business district is situated within a peninsula of the Brisbane River about 15 km from its mouth at Moreton Bay. Brisbane is located in the hilly floodplain of the Brisbane River Valley between Moreton Bay and the Taylor and D'Aguilar mountain ranges. It sprawls across several local government areas, most centrally the City of Brisbane. The demonym of Brisbane is Brisbanite.</v>
    <v>144</v>
    <v>145</v>
    <v>146</v>
    <v>147</v>
    <v>Brisbane</v>
    <v>148</v>
    <v>149</v>
    <v>Brisbane</v>
    <v>mdp/vdpid/8875966101444362241</v>
  </rv>
  <rv s="2">
    <fb>0.48241944248714902</fb>
    <v>40</v>
  </rv>
  <rv s="2">
    <fb>7741220</fb>
    <v>12</v>
  </rv>
  <rv s="2">
    <fb>58000</fb>
    <v>12</v>
  </rv>
  <rv s="2">
    <fb>12.6</fb>
    <v>41</v>
  </rv>
  <rv s="2">
    <fb>61</fb>
    <v>42</v>
  </rv>
  <rv s="1">
    <v>536870912</v>
    <v>Canberra</v>
    <v>59ab58e3-2f00-9175-e7b8-76d910040855</v>
    <v>en-AU</v>
    <v>Map</v>
  </rv>
  <rv s="2">
    <fb>375907.837</fb>
    <v>12</v>
  </rv>
  <rv s="2">
    <fb>119.797086368366</fb>
    <v>43</v>
  </rv>
  <rv s="2">
    <fb>1.61076787290379E-2</fb>
    <v>40</v>
  </rv>
  <rv s="2">
    <fb>10071.3989785006</fb>
    <v>12</v>
  </rv>
  <rv s="2">
    <fb>1.74</fb>
    <v>41</v>
  </rv>
  <rv s="2">
    <fb>0.16258278059599401</fb>
    <v>40</v>
  </rv>
  <rv s="2">
    <fb>89.625630110237395</fb>
    <v>44</v>
  </rv>
  <rv s="2">
    <fb>0.93</fb>
    <v>45</v>
  </rv>
  <rv s="2">
    <fb>1392680589329.1399</fb>
    <v>46</v>
  </rv>
  <rv s="2">
    <fb>1.0033898000000001</fb>
    <v>40</v>
  </rv>
  <rv s="2">
    <fb>1.1314216000000001</fb>
    <v>40</v>
  </rv>
  <rv s="3">
    <v>9</v>
    <v>10</v>
    <v>86</v>
    <v>7</v>
    <v>0</v>
    <v>Image of Australia</v>
  </rv>
  <rv s="1">
    <v>536870912</v>
    <v>Sydney</v>
    <v>3ecec2e8-2993-42e7-7299-f693bbe3b9b9</v>
    <v>en-AU</v>
    <v>Map</v>
  </rv>
  <rv s="1">
    <v>805306368</v>
    <v>Marise Payne (Minister)</v>
    <v>cd9c9929-6142-5198-b223-76f660676213</v>
    <v>en-AU</v>
    <v>Generic</v>
  </rv>
  <rv s="1">
    <v>805306368</v>
    <v>Michael Sukkar (Minister)</v>
    <v>27192705-0614-e5d2-5d14-1a6dfcd54b04</v>
    <v>en-AU</v>
    <v>Generic</v>
  </rv>
  <rv s="1">
    <v>805306368</v>
    <v>David Littleproud (Minister)</v>
    <v>2a188c78-f1bd-2fa4-6ea0-416519b983f6</v>
    <v>en-AU</v>
    <v>Generic</v>
  </rv>
  <rv s="4">
    <v>12</v>
  </rv>
  <rv s="5">
    <v>https://www.bing.com/search?q=australia&amp;form=skydnc</v>
    <v>Learn more on Bing</v>
  </rv>
  <rv s="2">
    <fb>82.748780487804893</fb>
    <v>44</v>
  </rv>
  <rv s="2">
    <fb>1487598500000</fb>
    <v>46</v>
  </rv>
  <rv s="2">
    <fb>6</fb>
    <v>44</v>
  </rv>
  <rv s="2">
    <fb>13.59</fb>
    <v>45</v>
  </rv>
  <rv s="4">
    <v>13</v>
  </rv>
  <rv s="2">
    <fb>0.19558295019999999</fb>
    <v>40</v>
  </rv>
  <rv s="2">
    <fb>3.6778</fb>
    <v>41</v>
  </rv>
  <rv s="2">
    <fb>25766605</fb>
    <v>12</v>
  </rv>
  <rv s="2">
    <fb>0.221</fb>
    <v>40</v>
  </rv>
  <rv s="2">
    <fb>0.27</fb>
    <v>40</v>
  </rv>
  <rv s="2">
    <fb>0.42100000000000004</fb>
    <v>40</v>
  </rv>
  <rv s="2">
    <fb>2.7999999999999997E-2</fb>
    <v>40</v>
  </rv>
  <rv s="2">
    <fb>7.400000000000001E-2</fb>
    <v>40</v>
  </rv>
  <rv s="2">
    <fb>0.122</fb>
    <v>40</v>
  </rv>
  <rv s="2">
    <fb>0.161</fb>
    <v>40</v>
  </rv>
  <rv s="2">
    <fb>0.65517997741699208</fb>
    <v>40</v>
  </rv>
  <rv s="1">
    <v>536870912</v>
    <v>South Australia</v>
    <v>202994ba-49c2-98c5-91fa-e0b05ffcf2da</v>
    <v>en-AU</v>
    <v>Map</v>
  </rv>
  <rv s="1">
    <v>536870912</v>
    <v>New South Wales</v>
    <v>9143b1e4-782f-52c3-0f4a-cea5eaf6f36a</v>
    <v>en-AU</v>
    <v>Map</v>
  </rv>
  <rv s="1">
    <v>536870912</v>
    <v>Tasmania</v>
    <v>8327961c-5e1c-9007-38cc-b90bc76e7bc3</v>
    <v>en-AU</v>
    <v>Map</v>
  </rv>
  <rv s="1">
    <v>536870912</v>
    <v>Australian Capital Territory</v>
    <v>c296eb2e-2c1a-16bf-bc37-164541ce7365</v>
    <v>en-AU</v>
    <v>Map</v>
  </rv>
  <rv s="1">
    <v>536870912</v>
    <v>Western Australia</v>
    <v>bf87c7cd-72cb-99af-809b-eb7577149dcd</v>
    <v>en-AU</v>
    <v>Map</v>
  </rv>
  <rv s="1">
    <v>536870912</v>
    <v>Victoria</v>
    <v>afad25fd-4cbc-2e30-7764-19bd8a1cb1bc</v>
    <v>en-AU</v>
    <v>Map</v>
  </rv>
  <rv s="1">
    <v>536870912</v>
    <v>Northern Territory</v>
    <v>20947ace-4dd4-0516-21df-2af8da517b06</v>
    <v>en-AU</v>
    <v>Map</v>
  </rv>
  <rv s="4">
    <v>14</v>
  </rv>
  <rv s="2">
    <fb>0.22985815296127299</fb>
    <v>40</v>
  </rv>
  <rv s="4">
    <v>15</v>
  </rv>
  <rv s="2">
    <fb>0.47399999999999998</fb>
    <v>40</v>
  </rv>
  <rv s="2">
    <fb>5.2680001258850098E-2</fb>
    <v>48</v>
  </rv>
  <rv s="2">
    <fb>21844756</fb>
    <v>12</v>
  </rv>
  <rv s="9">
    <v>#VALUE!</v>
    <v>en-AU</v>
    <v>06de2191-243d-a83f-6990-2eb1c7f3382a</v>
    <v>536870912</v>
    <v>1</v>
    <v>84</v>
    <v>65</v>
    <v>Australia</v>
    <v>8</v>
    <v>9</v>
    <v>Map</v>
    <v>10</v>
    <v>85</v>
    <v>AU</v>
    <v>151</v>
    <v>152</v>
    <v>153</v>
    <v>154</v>
    <v>155</v>
    <v>156</v>
    <v>157</v>
    <v>158</v>
    <v>159</v>
    <v>AUD</v>
    <v>Australia, officially the Commonwealth of Australia, is a sovereign country comprising the mainland of the Australian continent, the island of Tasmania, and numerous smaller islands. Australia is the largest country by area in Oceania and the world's sixth-largest country. Australia is the oldest, flattest, and driest inhabited continent, with the least fertile soils. It is a megadiverse country, and its size gives it a wide variety of landscapes and climates, with deserts in the centre, tropical rainforests in the north-east, tropical savannas in the north, and mountain ranges in the south-east.</v>
    <v>160</v>
    <v>161</v>
    <v>162</v>
    <v>163</v>
    <v>164</v>
    <v>165</v>
    <v>166</v>
    <v>167</v>
    <v>168</v>
    <v>96</v>
    <v>169</v>
    <v>173</v>
    <v>174</v>
    <v>175</v>
    <v>176</v>
    <v>177</v>
    <v>178</v>
    <v>Australia</v>
    <v>Advance Australia Fair</v>
    <v>179</v>
    <v>Commonwealth of Australia</v>
    <v>180</v>
    <v>181</v>
    <v>182</v>
    <v>183</v>
    <v>184</v>
    <v>185</v>
    <v>186</v>
    <v>187</v>
    <v>188</v>
    <v>189</v>
    <v>190</v>
    <v>198</v>
    <v>199</v>
    <v>200</v>
    <v>201</v>
    <v>202</v>
    <v>Australia</v>
    <v>203</v>
    <v>mdp/vdpid/12</v>
  </rv>
  <rv s="1">
    <v>536870912</v>
    <v>Cumberland County, New South Wales</v>
    <v>25c44859-31a4-3945-f0b7-3c8f4bcbc5d4</v>
    <v>en-AU</v>
    <v>Map</v>
  </rv>
  <rv s="2">
    <fb>12144.6</fb>
    <v>12</v>
  </rv>
  <rv s="3">
    <v>10</v>
    <v>10</v>
    <v>93</v>
    <v>7</v>
    <v>0</v>
    <v>Image of Sydney</v>
  </rv>
  <rv s="2">
    <fb>-33.872763499999998</fb>
    <v>14</v>
  </rv>
  <rv s="5">
    <v>https://www.bing.com/search?q=sydney+australia&amp;form=skydnc</v>
    <v>Learn more on Bing</v>
  </rv>
  <rv s="2">
    <fb>151.20534459999999</fb>
    <v>14</v>
  </rv>
  <rv s="2">
    <fb>5231147</fb>
    <v>12</v>
  </rv>
  <rv s="4">
    <v>16</v>
  </rv>
  <rv s="11">
    <v>#VALUE!</v>
    <v>en-AU</v>
    <v>3ecec2e8-2993-42e7-7299-f693bbe3b9b9</v>
    <v>536870912</v>
    <v>1</v>
    <v>90</v>
    <v>91</v>
    <v>Sydney</v>
    <v>8</v>
    <v>9</v>
    <v>Map</v>
    <v>10</v>
    <v>92</v>
    <v>192</v>
    <v>205</v>
    <v>206</v>
    <v>143</v>
    <v>Sydney is the capital city of the state of New South Wales, and the most populous city in Australia. Located on Australia's east coast, the metropolis surrounds Sydney Harbour and extends about 70 km towards the Blue Mountains to the west, Hawkesbury to the north, the Royal National Park and Macarthur to the south and south-west. Greater Sydney consists of 658 suburbs, spread across 33 local government areas. Residents of the city are colloquially known as "Sydneysiders". The estimated population on June 2022 was 5,297,089; the city is home to approximately 66% of the state's population. Notable nicknames of the city include the "Emerald City" and the "Harbour City".</v>
    <v>207</v>
    <v>208</v>
    <v>209</v>
    <v>210</v>
    <v>Sydney</v>
    <v>211</v>
    <v>212</v>
    <v>Sydney</v>
    <v>mdp/vdpid/8878834554543013889</v>
  </rv>
  <rv s="3">
    <v>8</v>
    <v>10</v>
    <v>75</v>
    <v>5</v>
    <v>0</v>
    <v>Image of Brisbane</v>
  </rv>
  <rv s="1">
    <v>536870912</v>
    <v>Cambridge</v>
    <v>0cebcd12-f62d-a3b0-cdf4-e850fc62fa17</v>
    <v>en-AU</v>
    <v>Map</v>
  </rv>
  <rv s="1">
    <v>536870912</v>
    <v>England</v>
    <v>280d39e8-7217-6863-6980-a8c20c211c89</v>
    <v>en-AU</v>
    <v>Map</v>
  </rv>
  <rv s="1">
    <v>536870912</v>
    <v>Cambridgeshire</v>
    <v>bc02c14b-0035-fc4c-411f-168edbf62536</v>
    <v>en-AU</v>
    <v>Map</v>
  </rv>
  <rv s="2">
    <fb>115.65</fb>
    <v>12</v>
  </rv>
  <rv s="1">
    <v>536870912</v>
    <v>United Kingdom</v>
    <v>b1a5155a-6bb2-4646-8f7c-3e6b3a53c831</v>
    <v>en-AU</v>
    <v>Map</v>
  </rv>
  <rv s="3">
    <v>11</v>
    <v>10</v>
    <v>102</v>
    <v>7</v>
    <v>0</v>
    <v>Image of Cambridge</v>
  </rv>
  <rv s="2">
    <fb>52.204999999999998</fb>
    <v>14</v>
  </rv>
  <rv s="4">
    <v>17</v>
  </rv>
  <rv s="5">
    <v>https://www.bing.com/search?q=cambridge+city+council&amp;form=skydnc</v>
    <v>Learn more on Bing</v>
  </rv>
  <rv s="2">
    <fb>0.11899999999999999</fb>
    <v>14</v>
  </rv>
  <rv s="2">
    <fb>123900</fb>
    <v>12</v>
  </rv>
  <rv s="4">
    <v>18</v>
  </rv>
  <rv s="12">
    <v>#VALUE!</v>
    <v>en-AU</v>
    <v>0cebcd12-f62d-a3b0-cdf4-e850fc62fa17</v>
    <v>536870912</v>
    <v>1</v>
    <v>99</v>
    <v>100</v>
    <v>Cambridge</v>
    <v>8</v>
    <v>9</v>
    <v>Map</v>
    <v>10</v>
    <v>101</v>
    <v>216</v>
    <v>217</v>
    <v>218</v>
    <v>219</v>
    <v>Cambridge is a university city and the county town in Cambridgeshire, England. It is located on the River Cam approximately 55 miles north of London. As of the 2021 United Kingdom census, the population of Cambridge was 145,700. Cambridge became an important trading centre during the Roman and Viking ages, and there is archaeological evidence of settlement in the area as early as the Bronze Age. The first town charters were granted in the 12th century, although modern city status was not officially conferred until 1951.</v>
    <v>220</v>
    <v>221</v>
    <v>222</v>
    <v>223</v>
    <v>224</v>
    <v>Cambridge</v>
    <v>225</v>
    <v>226</v>
    <v>Cambridge</v>
    <v>mdp/vdpid/7008817002991058945</v>
  </rv>
  <rv s="2">
    <fb>0.71714878141404492</fb>
    <v>40</v>
  </rv>
  <rv s="2">
    <fb>243610</fb>
    <v>12</v>
  </rv>
  <rv s="2">
    <fb>148000</fb>
    <v>12</v>
  </rv>
  <rv s="2">
    <fb>11</fb>
    <v>41</v>
  </rv>
  <rv s="2">
    <fb>44</fb>
    <v>42</v>
  </rv>
  <rv s="1">
    <v>536870912</v>
    <v>London</v>
    <v>8e0ba7b6-4225-fa8a-6369-1b5294e602a5</v>
    <v>en-AU</v>
    <v>Map</v>
  </rv>
  <rv s="2">
    <fb>379024.78700000001</fb>
    <v>12</v>
  </rv>
  <rv s="2">
    <fb>119.622711300166</fb>
    <v>43</v>
  </rv>
  <rv s="2">
    <fb>1.7381046008651101E-2</fb>
    <v>40</v>
  </rv>
  <rv s="2">
    <fb>5129.5277927901998</fb>
    <v>12</v>
  </rv>
  <rv s="2">
    <fb>1.68</fb>
    <v>41</v>
  </rv>
  <rv s="2">
    <fb>0.130657628239573</fb>
    <v>40</v>
  </rv>
  <rv s="2">
    <fb>80.351771267255202</fb>
    <v>44</v>
  </rv>
  <rv s="2">
    <fb>1.46</fb>
    <v>45</v>
  </rv>
  <rv s="2">
    <fb>2827113184695.5801</fb>
    <v>46</v>
  </rv>
  <rv s="2">
    <fb>1.0115456</fb>
    <v>40</v>
  </rv>
  <rv s="2">
    <fb>0.59995569999999998</fb>
    <v>40</v>
  </rv>
  <rv s="3">
    <v>12</v>
    <v>10</v>
    <v>112</v>
    <v>7</v>
    <v>0</v>
    <v>Image of United Kingdom</v>
  </rv>
  <rv s="2">
    <fb>3.6</fb>
    <v>44</v>
  </rv>
  <rv s="1">
    <v>805306368</v>
    <v>Boris Johnson (Prime Minister)</v>
    <v>fe217755-2d46-1c61-dded-740ff4500899</v>
    <v>en-AU</v>
    <v>Generic</v>
  </rv>
  <rv s="1">
    <v>805306368</v>
    <v>Justine Greening (Minister)</v>
    <v>7aff4253-0f04-ea8e-9418-a9ef69475621</v>
    <v>en-AU</v>
    <v>Generic</v>
  </rv>
  <rv s="1">
    <v>805306368</v>
    <v>Nadhim Zahawi (Minister)</v>
    <v>394346ee-f3b1-c53c-2bcd-8d22bdee8814</v>
    <v>en-AU</v>
    <v>Generic</v>
  </rv>
  <rv s="1">
    <v>805306368</v>
    <v>Natalie Evans, Baroness Evans of Bowes Park (Minister)</v>
    <v>fcf767e2-c1da-d731-e0f0-696a3bd436b5</v>
    <v>en-AU</v>
    <v>Generic</v>
  </rv>
  <rv s="4">
    <v>19</v>
  </rv>
  <rv s="5">
    <v>https://www.bing.com/search?q=united+kingdom&amp;form=skydnc</v>
    <v>Learn more on Bing</v>
  </rv>
  <rv s="2">
    <fb>81.256097560975604</fb>
    <v>44</v>
  </rv>
  <rv s="2">
    <fb>1868152970000</fb>
    <v>46</v>
  </rv>
  <rv s="2">
    <fb>10.130000000000001</fb>
    <v>45</v>
  </rv>
  <rv s="4">
    <v>20</v>
  </rv>
  <rv s="2">
    <fb>0.14794489889999998</fb>
    <v>40</v>
  </rv>
  <rv s="2">
    <fb>2.8117000000000001</fb>
    <v>41</v>
  </rv>
  <rv s="2">
    <fb>66834405</fb>
    <v>12</v>
  </rv>
  <rv s="2">
    <fb>0.22500000000000001</fb>
    <v>40</v>
  </rv>
  <rv s="2">
    <fb>0.26800000000000002</fb>
    <v>40</v>
  </rv>
  <rv s="2">
    <fb>7.0999999999999994E-2</fb>
    <v>40</v>
  </rv>
  <rv s="2">
    <fb>0.11900000000000001</fb>
    <v>40</v>
  </rv>
  <rv s="2">
    <fb>0.16399999999999998</fb>
    <v>40</v>
  </rv>
  <rv s="2">
    <fb>0.62773998260497998</fb>
    <v>40</v>
  </rv>
  <rv s="1">
    <v>536870912</v>
    <v>Devon</v>
    <v>5ad1bd45-b1d3-1dd7-13e3-f0ecea97ece7</v>
    <v>en-AU</v>
    <v>Map</v>
  </rv>
  <rv s="1">
    <v>536870912</v>
    <v>Somerset</v>
    <v>2b333df9-032c-c9b1-0d74-88ea8c5befbd</v>
    <v>en-AU</v>
    <v>Map</v>
  </rv>
  <rv s="1">
    <v>536870912</v>
    <v>Lancashire</v>
    <v>d2ddd91b-d3db-c97c-d4e1-b66d033659fa</v>
    <v>en-AU</v>
    <v>Map</v>
  </rv>
  <rv s="1">
    <v>536870912</v>
    <v>Liverpool</v>
    <v>a5642e81-20ab-a561-17cc-52a63926b210</v>
    <v>en-AU</v>
    <v>Map</v>
  </rv>
  <rv s="1">
    <v>536870912</v>
    <v>Newcastle upon Tyne</v>
    <v>e1ab16e3-5050-dafb-7e90-7ceb4efd055d</v>
    <v>en-AU</v>
    <v>Map</v>
  </rv>
  <rv s="1">
    <v>536870912</v>
    <v>City of London</v>
    <v>3513d611-e6ca-408d-8d00-c93a427d32ad</v>
    <v>en-AU</v>
    <v>Map</v>
  </rv>
  <rv s="1">
    <v>536870912</v>
    <v>Stoke-on-Trent</v>
    <v>2efa6384-eb20-dbf0-d19a-2c63f3b239fb</v>
    <v>en-AU</v>
    <v>Map</v>
  </rv>
  <rv s="1">
    <v>536870912</v>
    <v>Cornwall</v>
    <v>7ce7e82d-6d0f-f7b6-daf4-9018d403a859</v>
    <v>en-AU</v>
    <v>Map</v>
  </rv>
  <rv s="1">
    <v>536870912</v>
    <v>Derbyshire</v>
    <v>a3be3ce0-6a5c-7632-5ef1-6034834ffe0e</v>
    <v>en-AU</v>
    <v>Map</v>
  </rv>
  <rv s="1">
    <v>536870912</v>
    <v>Worcestershire</v>
    <v>92b6b35e-17f8-7d50-a89b-650c809a2158</v>
    <v>en-AU</v>
    <v>Map</v>
  </rv>
  <rv s="1">
    <v>536870912</v>
    <v>Norfolk</v>
    <v>1f7d5120-8b19-7582-e7d0-2351c715f854</v>
    <v>en-AU</v>
    <v>Map</v>
  </rv>
  <rv s="1">
    <v>536870912</v>
    <v>Lincolnshire</v>
    <v>1b1b62b6-be46-b598-310b-b10fe8c992b8</v>
    <v>en-AU</v>
    <v>Map</v>
  </rv>
  <rv s="1">
    <v>536870912</v>
    <v>Northamptonshire</v>
    <v>6b5ff743-48aa-7f30-4bfe-97eeede8e6fa</v>
    <v>en-AU</v>
    <v>Map</v>
  </rv>
  <rv s="1">
    <v>536870912</v>
    <v>Surrey</v>
    <v>4e00ff19-370b-4752-b12d-9b5088a81c75</v>
    <v>en-AU</v>
    <v>Map</v>
  </rv>
  <rv s="1">
    <v>536870912</v>
    <v>Shropshire</v>
    <v>620367d1-f8ad-2237-2ba3-9bd995d6cb3e</v>
    <v>en-AU</v>
    <v>Map</v>
  </rv>
  <rv s="1">
    <v>536870912</v>
    <v>Isle of Wight</v>
    <v>95d8ced0-437b-28ff-5329-8fbf91940733</v>
    <v>en-AU</v>
    <v>Map</v>
  </rv>
  <rv s="1">
    <v>536870912</v>
    <v>Buckinghamshire</v>
    <v>ff464c2a-d8cf-cd5b-431b-50f9494b808a</v>
    <v>en-AU</v>
    <v>Map</v>
  </rv>
  <rv s="1">
    <v>536870912</v>
    <v>Wiltshire</v>
    <v>4ebe79fa-f77b-5216-7ef9-f8ea04679349</v>
    <v>en-AU</v>
    <v>Map</v>
  </rv>
  <rv s="1">
    <v>536870912</v>
    <v>Coventry</v>
    <v>452272b4-d4d5-224d-223b-58b995e82185</v>
    <v>en-AU</v>
    <v>Map</v>
  </rv>
  <rv s="1">
    <v>536870912</v>
    <v>Warrington</v>
    <v>4079f4c4-ee00-1666-ed95-342e8d1634e2</v>
    <v>en-AU</v>
    <v>Map</v>
  </rv>
  <rv s="1">
    <v>536870912</v>
    <v>Bournemouth</v>
    <v>798e72ae-7e6b-eaba-0080-5e2b222ddfb7</v>
    <v>en-AU</v>
    <v>Map</v>
  </rv>
  <rv s="1">
    <v>536870912</v>
    <v>Blackpool</v>
    <v>a2968ee5-f872-4ab4-6479-95727f9bc6a7</v>
    <v>en-AU</v>
    <v>Map</v>
  </rv>
  <rv s="1">
    <v>536870912</v>
    <v>County Durham</v>
    <v>326adeba-4a25-fb10-67b8-480c6d7f4b2d</v>
    <v>en-AU</v>
    <v>Map</v>
  </rv>
  <rv s="1">
    <v>536870912</v>
    <v>Cumbria</v>
    <v>a192dc6e-69b1-5d04-741f-67720ce0ebfc</v>
    <v>en-AU</v>
    <v>Map</v>
  </rv>
  <rv s="1">
    <v>536870912</v>
    <v>Dorset</v>
    <v>248ebd80-8904-8a43-be23-3cd065a30350</v>
    <v>en-AU</v>
    <v>Map</v>
  </rv>
  <rv s="1">
    <v>536870912</v>
    <v>West Sussex</v>
    <v>6fef3193-51df-c781-5d99-8b60839e1cf9</v>
    <v>en-AU</v>
    <v>Map</v>
  </rv>
  <rv s="1">
    <v>536870912</v>
    <v>Hampshire</v>
    <v>2d3a57b7-ee5f-c34a-1ce7-09a573697693</v>
    <v>en-AU</v>
    <v>Map</v>
  </rv>
  <rv s="1">
    <v>536870912</v>
    <v>Suffolk</v>
    <v>b891db46-5bbb-53eb-6a27-28ae58d995e9</v>
    <v>en-AU</v>
    <v>Map</v>
  </rv>
  <rv s="1">
    <v>536870912</v>
    <v>Scotland</v>
    <v>a0377d96-1a18-f843-65ad-adcbc4acdc69</v>
    <v>en-AU</v>
    <v>Map</v>
  </rv>
  <rv s="1">
    <v>536870912</v>
    <v>Newport</v>
    <v>eb987e3b-b3c7-4072-08fa-b6ba938b35e1</v>
    <v>en-AU</v>
    <v>Map</v>
  </rv>
  <rv s="1">
    <v>536870912</v>
    <v>York</v>
    <v>a60ce14b-6919-f15c-15bd-5d5494ff8598</v>
    <v>en-AU</v>
    <v>Map</v>
  </rv>
  <rv s="1">
    <v>536870912</v>
    <v>Derby</v>
    <v>137d5451-9100-4ac6-b03e-fbc72ac322f4</v>
    <v>en-AU</v>
    <v>Map</v>
  </rv>
  <rv s="1">
    <v>536870912</v>
    <v>Reading</v>
    <v>281a95af-ccff-e632-516d-0f60d9882cfd</v>
    <v>en-AU</v>
    <v>Map</v>
  </rv>
  <rv s="1">
    <v>536870912</v>
    <v>Nottingham</v>
    <v>fd1f499f-6103-6a87-cddd-2086efabf88f</v>
    <v>en-AU</v>
    <v>Map</v>
  </rv>
  <rv s="1">
    <v>536870912</v>
    <v>Nottinghamshire</v>
    <v>474ecb67-f819-ecef-a259-d24741044ebd</v>
    <v>en-AU</v>
    <v>Map</v>
  </rv>
  <rv s="1">
    <v>536870912</v>
    <v>Sheffield</v>
    <v>41dbe832-f699-1fd7-e3b3-fbdcbd0167eb</v>
    <v>en-AU</v>
    <v>Map</v>
  </rv>
  <rv s="1">
    <v>536870912</v>
    <v>Leicestershire</v>
    <v>4b2d786f-4d40-dd9a-2c29-31c1db8a6dd3</v>
    <v>en-AU</v>
    <v>Map</v>
  </rv>
  <rv s="1">
    <v>536870912</v>
    <v>Gloucestershire</v>
    <v>eab8d5d9-01a7-f0db-d230-ec907f822254</v>
    <v>en-AU</v>
    <v>Map</v>
  </rv>
  <rv s="1">
    <v>536870912</v>
    <v>Birmingham</v>
    <v>aaac0a14-911d-49c8-ac97-51d9f9100ad7</v>
    <v>en-AU</v>
    <v>Map</v>
  </rv>
  <rv s="1">
    <v>536870912</v>
    <v>Isles of Scilly</v>
    <v>cbd82567-ce28-513c-27d4-0452c5504f8b</v>
    <v>en-AU</v>
    <v>Map</v>
  </rv>
  <rv s="1">
    <v>536870912</v>
    <v>Oxfordshire</v>
    <v>1eda598d-62bc-9a62-5694-ee4472f8dcf5</v>
    <v>en-AU</v>
    <v>Map</v>
  </rv>
  <rv s="1">
    <v>536870912</v>
    <v>Staffordshire</v>
    <v>8af62e75-98e5-6987-9d37-3061b70d0365</v>
    <v>en-AU</v>
    <v>Map</v>
  </rv>
  <rv s="1">
    <v>536870912</v>
    <v>Warwickshire</v>
    <v>f1173647-228f-1554-f0d8-39e325d478af</v>
    <v>en-AU</v>
    <v>Map</v>
  </rv>
  <rv s="1">
    <v>536870912</v>
    <v>Wales</v>
    <v>b51b24e1-6afb-d525-d360-f2eb5bf3410b</v>
    <v>en-AU</v>
    <v>Map</v>
  </rv>
  <rv s="1">
    <v>536870912</v>
    <v>Northumberland</v>
    <v>86a3fee3-ba4c-f565-1ce4-449912831e53</v>
    <v>en-AU</v>
    <v>Map</v>
  </rv>
  <rv s="1">
    <v>536870912</v>
    <v>East Sussex</v>
    <v>4a646622-0fa1-ec75-7268-69cce45dbd22</v>
    <v>en-AU</v>
    <v>Map</v>
  </rv>
  <rv s="1">
    <v>536870912</v>
    <v>Manchester</v>
    <v>35dddbb1-7bb3-4072-bfd5-f9e6570713b0</v>
    <v>en-AU</v>
    <v>Map</v>
  </rv>
  <rv s="1">
    <v>536870912</v>
    <v>North Yorkshire</v>
    <v>fb1d8fdd-e4d5-f9a0-5f8c-1a03f3c7dad4</v>
    <v>en-AU</v>
    <v>Map</v>
  </rv>
  <rv s="1">
    <v>536870912</v>
    <v>Kent</v>
    <v>254f7086-5bb1-bdbf-8511-000e19ec575a</v>
    <v>en-AU</v>
    <v>Map</v>
  </rv>
  <rv s="1">
    <v>536870912</v>
    <v>Plymouth</v>
    <v>a3e2c1e6-1f92-c845-835d-3b78083edf28</v>
    <v>en-AU</v>
    <v>Map</v>
  </rv>
  <rv s="1">
    <v>536870912</v>
    <v>Kingston upon Hull</v>
    <v>c2d2e2f2-1587-bacd-a08a-017a722bf4f3</v>
    <v>en-AU</v>
    <v>Map</v>
  </rv>
  <rv s="1">
    <v>536870912</v>
    <v>Bristol</v>
    <v>3a2b5f36-3aab-be4b-07ef-da515a676e60</v>
    <v>en-AU</v>
    <v>Map</v>
  </rv>
  <rv s="1">
    <v>536870912</v>
    <v>Leicester</v>
    <v>88af3d23-ab3c-0468-1391-254a59804943</v>
    <v>en-AU</v>
    <v>Map</v>
  </rv>
  <rv s="1">
    <v>536870912</v>
    <v>Southampton</v>
    <v>c459ea11-71e5-3eae-977c-7a7ac56e054d</v>
    <v>en-AU</v>
    <v>Map</v>
  </rv>
  <rv s="1">
    <v>536870912</v>
    <v>Wolverhampton</v>
    <v>a4e729ad-f9ef-fbc2-5496-659379e68cc8</v>
    <v>en-AU</v>
    <v>Map</v>
  </rv>
  <rv s="1">
    <v>536870912</v>
    <v>Portsmouth</v>
    <v>337425e1-03f7-5cdc-cf78-5fb9639fcc32</v>
    <v>en-AU</v>
    <v>Map</v>
  </rv>
  <rv s="1">
    <v>536870912</v>
    <v>Luton</v>
    <v>f00d5748-ef3f-0016-e774-64ef25551a8e</v>
    <v>en-AU</v>
    <v>Map</v>
  </rv>
  <rv s="1">
    <v>536870912</v>
    <v>Slough</v>
    <v>abfe29f2-7624-f440-e5c1-83347196e0b5</v>
    <v>en-AU</v>
    <v>Map</v>
  </rv>
  <rv s="1">
    <v>536870912</v>
    <v>Peterborough</v>
    <v>62489622-eccf-7222-2856-6fff39f80df8</v>
    <v>en-AU</v>
    <v>Map</v>
  </rv>
  <rv s="1">
    <v>536870912</v>
    <v>Poole</v>
    <v>cc1b9a88-ec7e-57fa-3120-f797177b9ece</v>
    <v>en-AU</v>
    <v>Map</v>
  </rv>
  <rv s="1">
    <v>536870912</v>
    <v>London Borough of Richmond upon Thames</v>
    <v>330d56ea-b71b-f6c8-32ac-1c0f219611a4</v>
    <v>en-AU</v>
    <v>Map</v>
  </rv>
  <rv s="1">
    <v>536870912</v>
    <v>Middlesbrough</v>
    <v>8b36aad5-43a9-73f0-207c-ad3765927011</v>
    <v>en-AU</v>
    <v>Map</v>
  </rv>
  <rv s="1">
    <v>536870912</v>
    <v>Hertfordshire</v>
    <v>070f9acc-7c22-7b21-6d9a-6d46b9aa876a</v>
    <v>en-AU</v>
    <v>Map</v>
  </rv>
  <rv s="1">
    <v>536870912</v>
    <v>West Berkshire</v>
    <v>24ab4528-6d4a-2364-a87a-5ce1744b2fd9</v>
    <v>en-AU</v>
    <v>Map</v>
  </rv>
  <rv s="1">
    <v>536870912</v>
    <v>Herefordshire</v>
    <v>f586d43a-d582-5c49-952e-b296001cdbe1</v>
    <v>en-AU</v>
    <v>Map</v>
  </rv>
  <rv s="1">
    <v>536870912</v>
    <v>Rutland</v>
    <v>39bb7744-90c5-e3fa-c4f7-7e89bf42f3a9</v>
    <v>en-AU</v>
    <v>Map</v>
  </rv>
  <rv s="1">
    <v>536870912</v>
    <v>Essex</v>
    <v>5c034f63-79be-7ab6-5ae6-b57d985a0e50</v>
    <v>en-AU</v>
    <v>Map</v>
  </rv>
  <rv s="1">
    <v>536870912</v>
    <v>Edinburgh</v>
    <v>286af946-edea-5f33-df53-4164821c69da</v>
    <v>en-AU</v>
    <v>Map</v>
  </rv>
  <rv s="1">
    <v>536870912</v>
    <v>Glasgow</v>
    <v>da2548ee-1b26-f939-06b4-2fae57e075e7</v>
    <v>en-AU</v>
    <v>Map</v>
  </rv>
  <rv s="1">
    <v>536870912</v>
    <v>Cardiff</v>
    <v>cdfaa940-1a8c-2522-2bf5-e09831059c8c</v>
    <v>en-AU</v>
    <v>Map</v>
  </rv>
  <rv s="1">
    <v>536870912</v>
    <v>Dundee</v>
    <v>26e6ea64-8197-1c44-a767-91d93e3e7e60</v>
    <v>en-AU</v>
    <v>Map</v>
  </rv>
  <rv s="1">
    <v>536870912</v>
    <v>Gwynedd</v>
    <v>4696c15a-9117-8701-d989-35980505aaba</v>
    <v>en-AU</v>
    <v>Map</v>
  </rv>
  <rv s="1">
    <v>536870912</v>
    <v>Northern Ireland</v>
    <v>e4b8bc44-385c-e87b-bb7d-b32328f53502</v>
    <v>en-AU</v>
    <v>Map</v>
  </rv>
  <rv s="1">
    <v>536870912</v>
    <v>Aberdeenshire</v>
    <v>b81a7eb6-c957-282c-9953-e0c1798b2eb6</v>
    <v>en-AU</v>
    <v>Map</v>
  </rv>
  <rv s="1">
    <v>536870912</v>
    <v>Merthyr Tydfil</v>
    <v>067b1107-205b-0f64-187e-94c55c7c82a3</v>
    <v>en-AU</v>
    <v>Map</v>
  </rv>
  <rv s="1">
    <v>536870912</v>
    <v>Aberdeen</v>
    <v>e99cc5fc-69e5-a8a6-e0bb-bade5ce6f2e7</v>
    <v>en-AU</v>
    <v>Map</v>
  </rv>
  <rv s="1">
    <v>536870912</v>
    <v>West Lothian</v>
    <v>c3c56189-7090-194e-859f-d3fbb1781795</v>
    <v>en-AU</v>
    <v>Map</v>
  </rv>
  <rv s="1">
    <v>536870912</v>
    <v>Belfast</v>
    <v>066bd7c2-af77-6ff0-3347-a0c3ed0a34f4</v>
    <v>en-AU</v>
    <v>Map</v>
  </rv>
  <rv s="1">
    <v>536870912</v>
    <v>Wrexham County Borough</v>
    <v>3c28a426-f3d1-4876-8049-750e76d56950</v>
    <v>en-AU</v>
    <v>Map</v>
  </rv>
  <rv s="1">
    <v>536870912</v>
    <v>Swansea</v>
    <v>ca0c6bd0-fcf5-4af4-618e-0dcc81e904f1</v>
    <v>en-AU</v>
    <v>Map</v>
  </rv>
  <rv s="1">
    <v>536870912</v>
    <v>Carmarthenshire</v>
    <v>1d3b8c9e-4e53-0b68-e9b4-8eddd9ffd0bc</v>
    <v>en-AU</v>
    <v>Map</v>
  </rv>
  <rv s="1">
    <v>536870912</v>
    <v>Midlothian</v>
    <v>9c548132-3419-5bc6-56ca-e1373dcfe23c</v>
    <v>en-AU</v>
    <v>Map</v>
  </rv>
  <rv s="1">
    <v>536870912</v>
    <v>Fife</v>
    <v>54a585e4-03af-cb0b-6dc0-35d8c58407f5</v>
    <v>en-AU</v>
    <v>Map</v>
  </rv>
  <rv s="1">
    <v>536870912</v>
    <v>East Lothian</v>
    <v>0fbdbf9c-787c-9fa5-4e8a-acfd4aaff046</v>
    <v>en-AU</v>
    <v>Map</v>
  </rv>
  <rv s="1">
    <v>536870912</v>
    <v>Flintshire</v>
    <v>154b78b5-e707-2db6-6f66-f6a938690d05</v>
    <v>en-AU</v>
    <v>Map</v>
  </rv>
  <rv s="1">
    <v>536870912</v>
    <v>Anglesey</v>
    <v>5207525e-c76a-4aec-33af-64384c5a6e0c</v>
    <v>en-AU</v>
    <v>Map</v>
  </rv>
  <rv s="1">
    <v>536870912</v>
    <v>Dumfries and Galloway</v>
    <v>166abd1b-5753-3637-40eb-61aaf9738a0b</v>
    <v>en-AU</v>
    <v>Map</v>
  </rv>
  <rv s="1">
    <v>536870912</v>
    <v>Pembrokeshire</v>
    <v>4925e50e-8717-4f5f-2bfd-0bfe0c525744</v>
    <v>en-AU</v>
    <v>Map</v>
  </rv>
  <rv s="1">
    <v>536870912</v>
    <v>Powys</v>
    <v>5d9c5f00-6996-2dfd-d223-c8de2ee5eca5</v>
    <v>en-AU</v>
    <v>Map</v>
  </rv>
  <rv s="1">
    <v>536870912</v>
    <v>City of Westminster</v>
    <v>63ce8294-e571-7282-75aa-205efd425a22</v>
    <v>en-AU</v>
    <v>Map</v>
  </rv>
  <rv s="1">
    <v>536870912</v>
    <v>Vale of Glamorgan</v>
    <v>94cdbb31-cc8e-b56e-7be6-54e42315cdbf</v>
    <v>en-AU</v>
    <v>Map</v>
  </rv>
  <rv s="1">
    <v>536870912</v>
    <v>Ceredigion</v>
    <v>7b38a8a3-f389-b19c-ae91-3d0d4ca3273b</v>
    <v>en-AU</v>
    <v>Map</v>
  </rv>
  <rv s="1">
    <v>536870912</v>
    <v>Royal Borough of Greenwich</v>
    <v>69a30182-b3c0-474a-ff80-5e14c2516e95</v>
    <v>en-AU</v>
    <v>Map</v>
  </rv>
  <rv s="1">
    <v>536870912</v>
    <v>Orkney</v>
    <v>041d9a1c-58a6-ca2b-d149-0546a069bef4</v>
    <v>en-AU</v>
    <v>Map</v>
  </rv>
  <rv s="1">
    <v>536870912</v>
    <v>Southend-on-Sea</v>
    <v>7da0961f-3c65-9262-1fa3-d36b06c3c72c</v>
    <v>en-AU</v>
    <v>Map</v>
  </rv>
  <rv s="1">
    <v>536870912</v>
    <v>Trafford</v>
    <v>88dd02ca-7d6b-61b2-cbec-c00dae5fc203</v>
    <v>en-AU</v>
    <v>Map</v>
  </rv>
  <rv s="1">
    <v>536870912</v>
    <v>London Borough of Camden</v>
    <v>427b51f0-5efc-c4ce-8007-d7db16792348</v>
    <v>en-AU</v>
    <v>Map</v>
  </rv>
  <rv s="1">
    <v>536870912</v>
    <v>City of Salford</v>
    <v>0d97218d-4223-6a9d-b74c-6f674d3df8ad</v>
    <v>en-AU</v>
    <v>Map</v>
  </rv>
  <rv s="1">
    <v>536870912</v>
    <v>Shetland</v>
    <v>69917bcc-72c4-054c-7b8b-59e2e6e6d054</v>
    <v>en-AU</v>
    <v>Map</v>
  </rv>
  <rv s="1">
    <v>536870912</v>
    <v>London Borough of Ealing</v>
    <v>77aca5f9-73b2-ac32-7da9-829325532b67</v>
    <v>en-AU</v>
    <v>Map</v>
  </rv>
  <rv s="1">
    <v>536870912</v>
    <v>Kirklees</v>
    <v>7fdc5fe4-3ddc-2d3f-0ba1-f1c30887c0c4</v>
    <v>en-AU</v>
    <v>Map</v>
  </rv>
  <rv s="1">
    <v>536870912</v>
    <v>London Borough of Hackney</v>
    <v>76c7413e-fd75-9503-c844-f948f920bf50</v>
    <v>en-AU</v>
    <v>Map</v>
  </rv>
  <rv s="1">
    <v>536870912</v>
    <v>Royal Borough of Kensington and Chelsea</v>
    <v>c8bf96b0-bbe9-7147-b91d-e4f05eeeaa4c</v>
    <v>en-AU</v>
    <v>Map</v>
  </rv>
  <rv s="1">
    <v>536870912</v>
    <v>Sandwell</v>
    <v>7578a257-fbbb-a33c-1ae8-09f08c610682</v>
    <v>en-AU</v>
    <v>Map</v>
  </rv>
  <rv s="1">
    <v>536870912</v>
    <v>Caerphilly County Borough</v>
    <v>6d897151-929a-c376-fe6c-d2ecbf6d0096</v>
    <v>en-AU</v>
    <v>Map</v>
  </rv>
  <rv s="1">
    <v>536870912</v>
    <v>City of Bradford</v>
    <v>2fb792af-f38f-dc28-e920-682ea0f4dd1e</v>
    <v>en-AU</v>
    <v>Map</v>
  </rv>
  <rv s="1">
    <v>536870912</v>
    <v>Royal Borough of Kingston upon Thames</v>
    <v>a7e7bf4f-aaf6-b38c-c6f1-3cece81a7c73</v>
    <v>en-AU</v>
    <v>Map</v>
  </rv>
  <rv s="1">
    <v>536870912</v>
    <v>Calderdale</v>
    <v>5924493e-e100-57de-1e2c-616b7f16fb75</v>
    <v>en-AU</v>
    <v>Map</v>
  </rv>
  <rv s="1">
    <v>536870912</v>
    <v>London Borough of Barking and Dagenham</v>
    <v>2c34f629-9085-faea-d501-72c74db2e99e</v>
    <v>en-AU</v>
    <v>Map</v>
  </rv>
  <rv s="1">
    <v>536870912</v>
    <v>London Borough of Newham</v>
    <v>6f66bcdb-5f1f-dc38-5bcd-6cf54619476b</v>
    <v>en-AU</v>
    <v>Map</v>
  </rv>
  <rv s="1">
    <v>536870912</v>
    <v>London Borough of Croydon</v>
    <v>a9d4124c-1c82-3830-538a-6e730fd78ca2</v>
    <v>en-AU</v>
    <v>Map</v>
  </rv>
  <rv s="1">
    <v>536870912</v>
    <v>London Borough of Hammersmith and Fulham</v>
    <v>51eedf66-5a54-e2da-0786-904cd2ae5e01</v>
    <v>en-AU</v>
    <v>Map</v>
  </rv>
  <rv s="1">
    <v>536870912</v>
    <v>London Borough of Barnet</v>
    <v>1415c296-3271-e593-e550-6baa54d0be91</v>
    <v>en-AU</v>
    <v>Map</v>
  </rv>
  <rv s="1">
    <v>536870912</v>
    <v>Brighton and Hove</v>
    <v>297cae4c-741d-4091-0d17-7a0cb4dfc072</v>
    <v>en-AU</v>
    <v>Map</v>
  </rv>
  <rv s="1">
    <v>536870912</v>
    <v>London Borough of Wandsworth</v>
    <v>53aa5bbb-0a68-ec05-93a9-8fa5ae4c0035</v>
    <v>en-AU</v>
    <v>Map</v>
  </rv>
  <rv s="1">
    <v>536870912</v>
    <v>London Borough of Enfield</v>
    <v>7c4de49e-3914-6146-453f-83960bc60157</v>
    <v>en-AU</v>
    <v>Map</v>
  </rv>
  <rv s="1">
    <v>536870912</v>
    <v>London Borough of Brent</v>
    <v>87fcc92f-bb25-a5db-2917-0297b7cc7006</v>
    <v>en-AU</v>
    <v>Map</v>
  </rv>
  <rv s="1">
    <v>536870912</v>
    <v>London Borough of Redbridge</v>
    <v>25ce92d8-1ab5-04ff-f1eb-644dc5a2b326</v>
    <v>en-AU</v>
    <v>Map</v>
  </rv>
  <rv s="1">
    <v>536870912</v>
    <v>London Borough of Lambeth</v>
    <v>601c1f89-26d4-d4e8-5de2-23643ae45707</v>
    <v>en-AU</v>
    <v>Map</v>
  </rv>
  <rv s="1">
    <v>536870912</v>
    <v>London Borough of Hillingdon</v>
    <v>adce1ab7-1b39-eea4-bbdd-78e6be2aaa2e</v>
    <v>en-AU</v>
    <v>Map</v>
  </rv>
  <rv s="1">
    <v>536870912</v>
    <v>London Borough of Islington</v>
    <v>fffc642f-7ca5-55b3-c338-3cba1b932d55</v>
    <v>en-AU</v>
    <v>Map</v>
  </rv>
  <rv s="1">
    <v>536870912</v>
    <v>London Borough of Tower Hamlets</v>
    <v>b55b7e9b-cc89-eb16-0ee2-ef35b73001a0</v>
    <v>en-AU</v>
    <v>Map</v>
  </rv>
  <rv s="1">
    <v>536870912</v>
    <v>London Borough of Hounslow</v>
    <v>a393f5fb-5fb3-19ff-52cf-267a06915d2f</v>
    <v>en-AU</v>
    <v>Map</v>
  </rv>
  <rv s="1">
    <v>536870912</v>
    <v>London Borough of Merton</v>
    <v>8e4ee7a7-2b94-344c-b740-c768658bb561</v>
    <v>en-AU</v>
    <v>Map</v>
  </rv>
  <rv s="1">
    <v>536870912</v>
    <v>London Borough of Southwark</v>
    <v>6ff0cd7b-6e7e-3ceb-7dad-6e0d2c1da0c3</v>
    <v>en-AU</v>
    <v>Map</v>
  </rv>
  <rv s="1">
    <v>536870912</v>
    <v>London Borough of Harrow</v>
    <v>0365592b-9270-e980-6139-aa2a4615cdb3</v>
    <v>en-AU</v>
    <v>Map</v>
  </rv>
  <rv s="1">
    <v>536870912</v>
    <v>London Borough of Waltham Forest</v>
    <v>7da02390-10d4-e36c-314f-ea514faa62e6</v>
    <v>en-AU</v>
    <v>Map</v>
  </rv>
  <rv s="1">
    <v>536870912</v>
    <v>London Borough of Havering</v>
    <v>b14e42eb-0997-fe1c-4049-b8f437a869de</v>
    <v>en-AU</v>
    <v>Map</v>
  </rv>
  <rv s="1">
    <v>536870912</v>
    <v>Denbighshire</v>
    <v>d9b0986c-3824-a9c1-8788-f8c20d153ff5</v>
    <v>en-AU</v>
    <v>Map</v>
  </rv>
  <rv s="1">
    <v>536870912</v>
    <v>London Borough of Haringey</v>
    <v>942466ed-2570-73ac-4497-51fccd9667ac</v>
    <v>en-AU</v>
    <v>Map</v>
  </rv>
  <rv s="1">
    <v>536870912</v>
    <v>London Borough of Lewisham</v>
    <v>105eeb6e-338a-1994-b9e3-fa5b63eb79fd</v>
    <v>en-AU</v>
    <v>Map</v>
  </rv>
  <rv s="1">
    <v>536870912</v>
    <v>Monmouthshire</v>
    <v>81bc2422-be5c-4cd9-8614-3b9b226c7154</v>
    <v>en-AU</v>
    <v>Map</v>
  </rv>
  <rv s="1">
    <v>536870912</v>
    <v>London Borough of Bromley</v>
    <v>5fbe984e-fdf2-c1a4-c9e0-c9ae9a1b1bfa</v>
    <v>en-AU</v>
    <v>Map</v>
  </rv>
  <rv s="1">
    <v>536870912</v>
    <v>Torbay</v>
    <v>20f58686-8f00-84da-c4d0-61544ec1c0b3</v>
    <v>en-AU</v>
    <v>Map</v>
  </rv>
  <rv s="1">
    <v>536870912</v>
    <v>City of Wakefield</v>
    <v>fda1d0a0-3c3d-b6d2-4e49-217176b79940</v>
    <v>en-AU</v>
    <v>Map</v>
  </rv>
  <rv s="1">
    <v>536870912</v>
    <v>London Borough of Bexley</v>
    <v>37fc0a51-9932-09b4-2e6d-28e52a5abc35</v>
    <v>en-AU</v>
    <v>Map</v>
  </rv>
  <rv s="1">
    <v>536870912</v>
    <v>Borough of Halton</v>
    <v>aba165c7-6f69-a541-bd58-9952c853e295</v>
    <v>en-AU</v>
    <v>Map</v>
  </rv>
  <rv s="1">
    <v>536870912</v>
    <v>North Somerset</v>
    <v>e3678f85-61b8-0810-8c53-e58bdb733dec</v>
    <v>en-AU</v>
    <v>Map</v>
  </rv>
  <rv s="1">
    <v>536870912</v>
    <v>Tameside</v>
    <v>4d704dba-d053-5372-9d1b-631f69f25246</v>
    <v>en-AU</v>
    <v>Map</v>
  </rv>
  <rv s="1">
    <v>536870912</v>
    <v>North Tyneside</v>
    <v>36ca8e86-236d-306d-dfc1-621780c43474</v>
    <v>en-AU</v>
    <v>Map</v>
  </rv>
  <rv s="1">
    <v>536870912</v>
    <v>London Borough of Sutton</v>
    <v>c1460554-820a-05a1-aac2-342042bac143</v>
    <v>en-AU</v>
    <v>Map</v>
  </rv>
  <rv s="1">
    <v>536870912</v>
    <v>Medway</v>
    <v>3ade3b17-52c4-4392-59ad-874fde4b7de5</v>
    <v>en-AU</v>
    <v>Map</v>
  </rv>
  <rv s="1">
    <v>536870912</v>
    <v>Bath and North East Somerset</v>
    <v>1ea8797d-5e0d-8b8d-d63e-c6cbbd49f9d2</v>
    <v>en-AU</v>
    <v>Map</v>
  </rv>
  <rv s="1">
    <v>536870912</v>
    <v>Metropolitan Borough of Stockport</v>
    <v>a0ddc244-2a33-2738-d6e7-20cabc5c8b14</v>
    <v>en-AU</v>
    <v>Map</v>
  </rv>
  <rv s="1">
    <v>536870912</v>
    <v>North East Lincolnshire</v>
    <v>87656709-108c-e3ba-f3f5-aac83525778e</v>
    <v>en-AU</v>
    <v>Map</v>
  </rv>
  <rv s="4">
    <v>21</v>
  </rv>
  <rv s="2">
    <fb>0.255052921600669</fb>
    <v>40</v>
  </rv>
  <rv s="4">
    <v>22</v>
  </rv>
  <rv s="2">
    <fb>0.30599999999999999</fb>
    <v>40</v>
  </rv>
  <rv s="2">
    <fb>3.8510000705719E-2</fb>
    <v>48</v>
  </rv>
  <rv s="2">
    <fb>55908316</fb>
    <v>12</v>
  </rv>
  <rv s="9">
    <v>#VALUE!</v>
    <v>en-AU</v>
    <v>b1a5155a-6bb2-4646-8f7c-3e6b3a53c831</v>
    <v>536870912</v>
    <v>1</v>
    <v>110</v>
    <v>65</v>
    <v>United Kingdom</v>
    <v>8</v>
    <v>9</v>
    <v>Map</v>
    <v>10</v>
    <v>111</v>
    <v>GB</v>
    <v>228</v>
    <v>229</v>
    <v>230</v>
    <v>231</v>
    <v>232</v>
    <v>233</v>
    <v>234</v>
    <v>235</v>
    <v>236</v>
    <v>GBP</v>
    <v>The United Kingdom of Great Britain and Northern Ireland, simply known as the United Kingdom or Britain, is a country in Northwestern Europe, off the north-western coast of the continental mainland. It comprises England, Scotland, Wales, and Northern Ireland. It includes the island of Great Britain, the north-eastern part of the island of Ireland, and most of the smaller islands within the British Isles. Northern Ireland shares a land border with the Republic of Ireland; otherwise, the United Kingdom is surrounded by the Atlantic Ocean, the North Sea, the English Channel, the Celtic Sea and the Irish Sea. The total area of the United Kingdom is 242,495 square kilometres, with an estimated 2023 population of over 68 million people.</v>
    <v>237</v>
    <v>238</v>
    <v>239</v>
    <v>240</v>
    <v>241</v>
    <v>242</v>
    <v>243</v>
    <v>244</v>
    <v>245</v>
    <v>246</v>
    <v>233</v>
    <v>251</v>
    <v>252</v>
    <v>253</v>
    <v>254</v>
    <v>104</v>
    <v>255</v>
    <v>United Kingdom</v>
    <v>God Save the Queen</v>
    <v>256</v>
    <v>United Kingdom of Great Britain and Northern Ireland</v>
    <v>257</v>
    <v>258</v>
    <v>259</v>
    <v>260</v>
    <v>261</v>
    <v>185</v>
    <v>186</v>
    <v>262</v>
    <v>263</v>
    <v>264</v>
    <v>265</v>
    <v>411</v>
    <v>412</v>
    <v>413</v>
    <v>414</v>
    <v>415</v>
    <v>United Kingdom</v>
    <v>416</v>
    <v>mdp/vdpid/242</v>
  </rv>
  <rv s="1">
    <v>536870912</v>
    <v>Greater London</v>
    <v>2ba8a441-178c-f2c0-26cb-a4b260b8c806</v>
    <v>en-AU</v>
    <v>Map</v>
  </rv>
  <rv s="2">
    <fb>1572</fb>
    <v>12</v>
  </rv>
  <rv s="3">
    <v>13</v>
    <v>10</v>
    <v>118</v>
    <v>7</v>
    <v>0</v>
    <v>Image of London</v>
  </rv>
  <rv s="2">
    <fb>51.500152399999997</fb>
    <v>14</v>
  </rv>
  <rv s="1">
    <v>805306368</v>
    <v>Sadiq Khan (Mayor)</v>
    <v>d7862dc2-4c03-1dc8-3412-7fe03041fdcb</v>
    <v>en-AU</v>
    <v>Generic</v>
  </rv>
  <rv s="4">
    <v>23</v>
  </rv>
  <rv s="5">
    <v>https://www.bing.com/search?q=london+england&amp;form=skydnc</v>
    <v>Learn more on Bing</v>
  </rv>
  <rv s="2">
    <fb>-0.12623619999999999</fb>
    <v>14</v>
  </rv>
  <rv s="2">
    <fb>9002488</fb>
    <v>12</v>
  </rv>
  <rv s="12">
    <v>#VALUE!</v>
    <v>en-AU</v>
    <v>8e0ba7b6-4225-fa8a-6369-1b5294e602a5</v>
    <v>536870912</v>
    <v>1</v>
    <v>117</v>
    <v>100</v>
    <v>London</v>
    <v>8</v>
    <v>9</v>
    <v>Map</v>
    <v>10</v>
    <v>92</v>
    <v>216</v>
    <v>418</v>
    <v>419</v>
    <v>219</v>
    <v>London is the capital and largest city of England and the United Kingdom, with a population of just under 9 million. It stands on the River Thames in south-east England at the head of a 50-mile estuary down to the North Sea, and has been a major settlement for two millennia. The City of London, its ancient core and financial centre, was founded by the Romans as Londinium and retains its medieval boundaries. The City of Westminster, to the west of the City of London, has for centuries hosted the national government and parliament. Since the 19th century, the name "London" has also referred to the metropolis around this core, historically split between the counties of Middlesex, Essex, Surrey, Kent, and Hertfordshire, which since 1965 has largely comprised Greater London, which is governed by 33 local authorities and the Greater London Authority.</v>
    <v>420</v>
    <v>421</v>
    <v>423</v>
    <v>424</v>
    <v>425</v>
    <v>London</v>
    <v>426</v>
    <v>226</v>
    <v>London</v>
    <v>mdp/vdpid/5471798185326280713</v>
  </rv>
  <rv s="1">
    <v>536870912</v>
    <v>South Yorkshire</v>
    <v>3d4132bc-fe70-d01b-c30c-a13eeb6b0cb4</v>
    <v>en-AU</v>
    <v>Map</v>
  </rv>
  <rv s="2">
    <fb>367.94</fb>
    <v>12</v>
  </rv>
  <rv s="3">
    <v>14</v>
    <v>10</v>
    <v>126</v>
    <v>7</v>
    <v>0</v>
    <v>Image of Sheffield</v>
  </rv>
  <rv s="2">
    <fb>53.383611000000002</fb>
    <v>14</v>
  </rv>
  <rv s="5">
    <v>https://www.bing.com/search?q=sheffield+england&amp;form=skydnc</v>
    <v>Learn more on Bing</v>
  </rv>
  <rv s="2">
    <fb>-1.466944</fb>
    <v>14</v>
  </rv>
  <rv s="2">
    <fb>557039</fb>
    <v>12</v>
  </rv>
  <rv s="11">
    <v>#VALUE!</v>
    <v>en-AU</v>
    <v>41dbe832-f699-1fd7-e3b3-fbdcbd0167eb</v>
    <v>536870912</v>
    <v>1</v>
    <v>125</v>
    <v>91</v>
    <v>Sheffield</v>
    <v>8</v>
    <v>9</v>
    <v>Map</v>
    <v>10</v>
    <v>74</v>
    <v>216</v>
    <v>428</v>
    <v>429</v>
    <v>219</v>
    <v>Sheffield is a city in South Yorkshire, England, whose name derives from the River Sheaf which runs through it. The city serves as the administrative centre of the City of Sheffield. It is historically part of the West Riding of Yorkshire and some of its southern suburbs were transferred from Derbyshire to the city council. It is the largest settlement in South Yorkshire.</v>
    <v>430</v>
    <v>431</v>
    <v>432</v>
    <v>433</v>
    <v>Sheffield</v>
    <v>434</v>
    <v>226</v>
    <v>Sheffield</v>
    <v>mdp/vdpid/5470606763562631170</v>
  </rv>
  <rv s="1">
    <v>536870912</v>
    <v>Greater Manchester</v>
    <v>cf7dfe28-9b1d-10b4-f50e-2c1b6453bab7</v>
    <v>en-AU</v>
    <v>Map</v>
  </rv>
  <rv s="3">
    <v>15</v>
    <v>10</v>
    <v>134</v>
    <v>7</v>
    <v>0</v>
    <v>Image of Manchester</v>
  </rv>
  <rv s="2">
    <fb>53.480712500000003</fb>
    <v>14</v>
  </rv>
  <rv s="1">
    <v>805306368</v>
    <v>Joanne Roney (Chief executive)</v>
    <v>e293e287-f325-e9da-c37f-2b2ba10cc30c</v>
    <v>en-AU</v>
    <v>Generic</v>
  </rv>
  <rv s="4">
    <v>24</v>
  </rv>
  <rv s="5">
    <v>https://www.bing.com/search?q=manchester+england&amp;form=skydnc</v>
    <v>Learn more on Bing</v>
  </rv>
  <rv s="2">
    <fb>-2.2343765000000002</fb>
    <v>14</v>
  </rv>
  <rv s="13">
    <v>#VALUE!</v>
    <v>en-AU</v>
    <v>35dddbb1-7bb3-4072-bfd5-f9e6570713b0</v>
    <v>536870912</v>
    <v>1</v>
    <v>131</v>
    <v>132</v>
    <v>Manchester</v>
    <v>8</v>
    <v>9</v>
    <v>Map</v>
    <v>10</v>
    <v>133</v>
    <v>216</v>
    <v>436</v>
    <v>218</v>
    <v>219</v>
    <v>Manchester is a city and metropolitan borough in the county of Greater Manchester, England. It had a population of 552,000 at the 2021 census. It is bordered by the Cheshire Plain to the south, the Pennines to the north and east, and the neighbouring city of Salford to the west. The two cities and the surrounding towns form one of the United Kingdom's most populous conurbations, the Greater Manchester Built-up Area, which has a population of 2.87 million. The city borders the boroughs of Trafford, Stockport, Tameside, Oldham, Rochdale, Bury, and Salford.</v>
    <v>437</v>
    <v>438</v>
    <v>440</v>
    <v>441</v>
    <v>442</v>
    <v>Manchester</v>
    <v>226</v>
    <v>Manchester</v>
    <v>mdp/vdpid/5470569933580533764</v>
  </rv>
  <rv s="3">
    <v>11</v>
    <v>10</v>
    <v>102</v>
    <v>5</v>
    <v>0</v>
    <v>Image of Cambridge</v>
  </rv>
  <rv s="1">
    <v>536870912</v>
    <v>Christchurch</v>
    <v>4e24946c-04bf-cf3b-920c-091a2f5e4dda</v>
    <v>en-AU</v>
    <v>Map</v>
  </rv>
  <rv s="1">
    <v>536870912</v>
    <v>Canterbury</v>
    <v>0e1a0dee-2d50-4b7e-a077-88d33118ccb8</v>
    <v>en-AU</v>
    <v>Map</v>
  </rv>
  <rv s="2">
    <fb>1426</fb>
    <v>12</v>
  </rv>
  <rv s="3">
    <v>16</v>
    <v>10</v>
    <v>141</v>
    <v>7</v>
    <v>0</v>
    <v>Image of Christchurch</v>
  </rv>
  <rv s="2">
    <fb>-43.530799999999999</fb>
    <v>14</v>
  </rv>
  <rv s="1">
    <v>805306368</v>
    <v>Lianne Dalziel (Mayor)</v>
    <v>72e8e541-dad4-4012-6679-3fe000d27de3</v>
    <v>en-AU</v>
    <v>Generic</v>
  </rv>
  <rv s="4">
    <v>25</v>
  </rv>
  <rv s="5">
    <v>https://www.bing.com/search?q=christchurch&amp;form=skydnc</v>
    <v>Learn more on Bing</v>
  </rv>
  <rv s="2">
    <fb>172.63800000000001</fb>
    <v>14</v>
  </rv>
  <rv s="2">
    <fb>363200</fb>
    <v>12</v>
  </rv>
  <rv s="6">
    <v>#VALUE!</v>
    <v>en-AU</v>
    <v>4e24946c-04bf-cf3b-920c-091a2f5e4dda</v>
    <v>536870912</v>
    <v>1</v>
    <v>139</v>
    <v>5</v>
    <v>Christchurch</v>
    <v>8</v>
    <v>9</v>
    <v>Map</v>
    <v>10</v>
    <v>140</v>
    <v>446</v>
    <v>447</v>
    <v>7</v>
    <v>Christchurch is the largest city in the South Island of New Zealand and the seat of the Canterbury Region. Christchurch lies on the South Island's east coast, just north of Banks Peninsula on Pegasus Bay. The Avon River / Ōtākaro flows through the centre of the city, with an urban park along its banks. The city's territorial authority population is 389,300 people, and includes a number of smaller urban areas as well as rural areas. The population of the urban area is 377,900 people. Christchurch is the second-largest city by urban area population in New Zealand, after Auckland. It is the major urban area of an emerging sub-region known as Greater Christchurch. Notable smaller urban areas within this sub-region include Rangiora and Kaiapoi in Waimakariri District, north of the Waimakariri River, and Rolleston and Lincoln in Selwyn District to the south.</v>
    <v>448</v>
    <v>449</v>
    <v>451</v>
    <v>452</v>
    <v>453</v>
    <v>Christchurch</v>
    <v>454</v>
    <v>15</v>
    <v>Christchurch</v>
    <v>mdp/vdpid/8932460804997906433</v>
  </rv>
  <rv s="3">
    <v>16</v>
    <v>10</v>
    <v>141</v>
    <v>5</v>
    <v>0</v>
    <v>Image of Christchurch</v>
  </rv>
  <rv s="1">
    <v>536870912</v>
    <v>Kyoto</v>
    <v>016f8629-d61d-3045-0068-c8fcefa64237</v>
    <v>en-AU</v>
    <v>Map</v>
  </rv>
  <rv s="2">
    <fb>827.9</fb>
    <v>12</v>
  </rv>
  <rv s="1">
    <v>536870912</v>
    <v>Japan</v>
    <v>130d0438-fafb-cd2d-1a9e-1dd9c5aa87a9</v>
    <v>en-AU</v>
    <v>Map</v>
  </rv>
  <rv s="3">
    <v>17</v>
    <v>10</v>
    <v>147</v>
    <v>7</v>
    <v>0</v>
    <v>Image of Kyoto</v>
  </rv>
  <rv s="2">
    <fb>35.106316999999997</fb>
    <v>14</v>
  </rv>
  <rv s="1">
    <v>805306368</v>
    <v>Daisaku Kadokawa (Mayor)</v>
    <v>5ce8af0a-838b-107e-f04a-8016c7be404c</v>
    <v>en-AU</v>
    <v>Generic</v>
  </rv>
  <rv s="4">
    <v>26</v>
  </rv>
  <rv s="5">
    <v>https://www.bing.com/search?q=kyoto&amp;form=skydnc</v>
    <v>Learn more on Bing</v>
  </rv>
  <rv s="2">
    <fb>135.72737499999999</fb>
    <v>14</v>
  </rv>
  <rv s="2">
    <fb>1464890</fb>
    <v>12</v>
  </rv>
  <rv s="4">
    <v>27</v>
  </rv>
  <rv s="14">
    <v>#VALUE!</v>
    <v>en-AU</v>
    <v>016f8629-d61d-3045-0068-c8fcefa64237</v>
    <v>536870912</v>
    <v>1</v>
    <v>145</v>
    <v>146</v>
    <v>Kyoto</v>
    <v>8</v>
    <v>9</v>
    <v>Map</v>
    <v>10</v>
    <v>74</v>
    <v>458</v>
    <v>459</v>
    <v>Kyoto, officially Kyoto City, is the capital city of Kyoto Prefecture in Japan. Located in the Kansai region on the island of Honshu, Kyoto forms a part of the Keihanshin metropolitan area along with Osaka and Kobe. As of 2020, the city had a population of 1.46 million, making it the seventh most populous city in Japan. The city is the cultural anchor of a substantially larger metropolitan area known as Greater Kyoto, a metropolitan statistical area home to a census-estimated 3.8 million people.</v>
    <v>460</v>
    <v>461</v>
    <v>463</v>
    <v>464</v>
    <v>465</v>
    <v>Kyoto</v>
    <v>466</v>
    <v>467</v>
    <v>Kyoto</v>
    <v>mdp/vdpid/7932283103014289409</v>
  </rv>
  <rv s="2">
    <fb>0.122640991880623</fb>
    <v>40</v>
  </rv>
  <rv s="2">
    <fb>377944</fb>
    <v>12</v>
  </rv>
  <rv s="2">
    <fb>261000</fb>
    <v>12</v>
  </rv>
  <rv s="2">
    <fb>7.4</fb>
    <v>41</v>
  </rv>
  <rv s="2">
    <fb>81</fb>
    <v>42</v>
  </rv>
  <rv s="1">
    <v>536870912</v>
    <v>Tokyo</v>
    <v>cb44a92f-6c6f-99c4-2ae3-51601fdc919a</v>
    <v>en-AU</v>
    <v>Map</v>
  </rv>
  <rv s="2">
    <fb>1135886.253</fb>
    <v>12</v>
  </rv>
  <rv s="2">
    <fb>105.482172148839</fb>
    <v>43</v>
  </rv>
  <rv s="2">
    <fb>4.7697368421052103E-3</fb>
    <v>40</v>
  </rv>
  <rv s="2">
    <fb>7819.7146359093604</fb>
    <v>12</v>
  </rv>
  <rv s="2">
    <fb>1.42</fb>
    <v>41</v>
  </rv>
  <rv s="2">
    <fb>0.68456222269653788</fb>
    <v>40</v>
  </rv>
  <rv s="2">
    <fb>93.026455107462894</fb>
    <v>44</v>
  </rv>
  <rv s="2">
    <fb>1.06</fb>
    <v>45</v>
  </rv>
  <rv s="2">
    <fb>5081769542379.7695</fb>
    <v>46</v>
  </rv>
  <rv s="2">
    <fb>0.98799942016601605</fb>
    <v>40</v>
  </rv>
  <rv s="2">
    <fb>0.63237579345703099</fb>
    <v>40</v>
  </rv>
  <rv s="3">
    <v>18</v>
    <v>10</v>
    <v>158</v>
    <v>7</v>
    <v>0</v>
    <v>Image of Japan</v>
  </rv>
  <rv s="2">
    <fb>1.8</fb>
    <v>44</v>
  </rv>
  <rv s="1">
    <v>805306368</v>
    <v>Fumio Kishida (Prime Minister)</v>
    <v>4c39adbe-f9a5-4343-12a6-6f72b644c5f9</v>
    <v>en-AU</v>
    <v>Generic</v>
  </rv>
  <rv s="1">
    <v>805306368</v>
    <v>Koichi Yamamoto (Minister)</v>
    <v>6667db09-a536-1292-29e3-6ad1ed7a71bc</v>
    <v>en-AU</v>
    <v>Generic</v>
  </rv>
  <rv s="4">
    <v>28</v>
  </rv>
  <rv s="5">
    <v>https://www.bing.com/search?q=japan&amp;form=skydnc</v>
    <v>Learn more on Bing</v>
  </rv>
  <rv s="2">
    <fb>84.210975609756105</fb>
    <v>44</v>
  </rv>
  <rv s="2">
    <fb>6191073290000</fb>
    <v>46</v>
  </rv>
  <rv s="2">
    <fb>5</fb>
    <v>44</v>
  </rv>
  <rv s="2">
    <fb>6.77</fb>
    <v>45</v>
  </rv>
  <rv s="2">
    <fb>0.13097521000000001</fb>
    <v>40</v>
  </rv>
  <rv s="2">
    <fb>2.4115000000000002</fb>
    <v>41</v>
  </rv>
  <rv s="2">
    <fb>126226568</fb>
    <v>12</v>
  </rv>
  <rv s="2">
    <fb>0.217</fb>
    <v>40</v>
  </rv>
  <rv s="2">
    <fb>0.26400000000000001</fb>
    <v>40</v>
  </rv>
  <rv s="2">
    <fb>0.41100000000000003</fb>
    <v>40</v>
  </rv>
  <rv s="2">
    <fb>7.6999999999999999E-2</fb>
    <v>40</v>
  </rv>
  <rv s="2">
    <fb>0.16600000000000001</fb>
    <v>40</v>
  </rv>
  <rv s="2">
    <fb>0.61726001739502001</fb>
    <v>40</v>
  </rv>
  <rv s="1">
    <v>536870912</v>
    <v>Kanagawa Prefecture</v>
    <v>d5976989-847c-bcca-3cb3-11bfacc55c5d</v>
    <v>en-AU</v>
    <v>Map</v>
  </rv>
  <rv s="1">
    <v>536870912</v>
    <v>Niigata Prefecture</v>
    <v>d88c2b16-14cc-3861-9ddc-31ebd94b17d9</v>
    <v>en-AU</v>
    <v>Map</v>
  </rv>
  <rv s="1">
    <v>536870912</v>
    <v>Miyagi Prefecture</v>
    <v>2df5e06d-7fb5-6da7-5d3b-29b4ff80395e</v>
    <v>en-AU</v>
    <v>Map</v>
  </rv>
  <rv s="1">
    <v>536870912</v>
    <v>Tochigi Prefecture</v>
    <v>faae3362-0727-4ec5-6d01-3048e7e1526c</v>
    <v>en-AU</v>
    <v>Map</v>
  </rv>
  <rv s="1">
    <v>536870912</v>
    <v>Shimane Prefecture</v>
    <v>580cd2e8-a550-7297-21b8-252fe27c1650</v>
    <v>en-AU</v>
    <v>Map</v>
  </rv>
  <rv s="1">
    <v>536870912</v>
    <v>Nara Prefecture</v>
    <v>99c4ba8c-9fb8-efe8-6368-0eb648372fb2</v>
    <v>en-AU</v>
    <v>Map</v>
  </rv>
  <rv s="1">
    <v>536870912</v>
    <v>Gunma Prefecture</v>
    <v>b64077a0-378d-c23f-b45c-2b3a03cba119</v>
    <v>en-AU</v>
    <v>Map</v>
  </rv>
  <rv s="1">
    <v>536870912</v>
    <v>Aomori Prefecture</v>
    <v>bdd4a43f-5a1f-1483-b74b-1c2e2d564a31</v>
    <v>en-AU</v>
    <v>Map</v>
  </rv>
  <rv s="1">
    <v>536870912</v>
    <v>Hokkaido</v>
    <v>6881270d-4678-fd1e-69e8-625b9f6cfad7</v>
    <v>en-AU</v>
    <v>Map</v>
  </rv>
  <rv s="1">
    <v>536870912</v>
    <v>Kyoto Prefecture</v>
    <v>699d1960-1267-7c97-6c62-e139537430a0</v>
    <v>en-AU</v>
    <v>Map</v>
  </rv>
  <rv s="1">
    <v>536870912</v>
    <v>Akita Prefecture</v>
    <v>23901f9e-0010-b10e-217f-76889688c150</v>
    <v>en-AU</v>
    <v>Map</v>
  </rv>
  <rv s="1">
    <v>536870912</v>
    <v>Nagano Prefecture</v>
    <v>7afcd7d0-3729-6e2f-d60f-ace5cc191bd0</v>
    <v>en-AU</v>
    <v>Map</v>
  </rv>
  <rv s="1">
    <v>536870912</v>
    <v>Iwate Prefecture</v>
    <v>02eea5a7-6ae7-8bf6-a17a-c242b4162121</v>
    <v>en-AU</v>
    <v>Map</v>
  </rv>
  <rv s="1">
    <v>536870912</v>
    <v>Shizuoka Prefecture</v>
    <v>ca8ec756-8a3c-20a2-7e11-d24e284b7258</v>
    <v>en-AU</v>
    <v>Map</v>
  </rv>
  <rv s="1">
    <v>536870912</v>
    <v>Kagawa Prefecture</v>
    <v>bdd9ba22-f775-2984-6115-5438af268070</v>
    <v>en-AU</v>
    <v>Map</v>
  </rv>
  <rv s="1">
    <v>536870912</v>
    <v>Aichi Prefecture</v>
    <v>404b15c4-d9ae-5896-6d50-b1481f5dd5cd</v>
    <v>en-AU</v>
    <v>Map</v>
  </rv>
  <rv s="1">
    <v>536870912</v>
    <v>Yamaguchi Prefecture</v>
    <v>8a70f93f-b3cb-6430-8962-9b62c21575f3</v>
    <v>en-AU</v>
    <v>Map</v>
  </rv>
  <rv s="1">
    <v>536870912</v>
    <v>Fukuoka Prefecture</v>
    <v>a58bcb0e-97b3-0ac9-f0c0-e119441e5cba</v>
    <v>en-AU</v>
    <v>Map</v>
  </rv>
  <rv s="1">
    <v>536870912</v>
    <v>Mie Prefecture</v>
    <v>36b5c190-9782-f717-071c-66ee3f0eab90</v>
    <v>en-AU</v>
    <v>Map</v>
  </rv>
  <rv s="1">
    <v>536870912</v>
    <v>Osaka Prefecture</v>
    <v>a583e9fe-2d16-b004-281e-4c6841471145</v>
    <v>en-AU</v>
    <v>Map</v>
  </rv>
  <rv s="1">
    <v>536870912</v>
    <v>Ōita Prefecture</v>
    <v>c81f03fa-05e5-d708-3db6-3b6d5ed92f67</v>
    <v>en-AU</v>
    <v>Map</v>
  </rv>
  <rv s="1">
    <v>536870912</v>
    <v>Okinawa Prefecture</v>
    <v>e26094bf-30f4-9d5e-ed21-f166be1cfad3</v>
    <v>en-AU</v>
    <v>Map</v>
  </rv>
  <rv s="1">
    <v>536870912</v>
    <v>Okayama Prefecture</v>
    <v>e9792cdf-f004-a2bf-db55-28eabec2a7c0</v>
    <v>en-AU</v>
    <v>Map</v>
  </rv>
  <rv s="1">
    <v>536870912</v>
    <v>Kumamoto Prefecture</v>
    <v>52bcf337-792b-3880-8875-847fe25699df</v>
    <v>en-AU</v>
    <v>Map</v>
  </rv>
  <rv s="1">
    <v>536870912</v>
    <v>Ibaraki Prefecture</v>
    <v>d16517c8-96b5-094f-f4ce-4aa391d6c7a2</v>
    <v>en-AU</v>
    <v>Map</v>
  </rv>
  <rv s="1">
    <v>536870912</v>
    <v>Saitama Prefecture</v>
    <v>03a81bc6-6fd0-fac9-0958-cd81fcf07a35</v>
    <v>en-AU</v>
    <v>Map</v>
  </rv>
  <rv s="1">
    <v>536870912</v>
    <v>Chiba Prefecture</v>
    <v>0d6c59a9-daa8-57c7-3846-568b398d3c41</v>
    <v>en-AU</v>
    <v>Map</v>
  </rv>
  <rv s="1">
    <v>536870912</v>
    <v>Gifu Prefecture</v>
    <v>2c82ed6b-33c4-4355-bd09-71939ba5ff4a</v>
    <v>en-AU</v>
    <v>Map</v>
  </rv>
  <rv s="1">
    <v>536870912</v>
    <v>Fukushima Prefecture</v>
    <v>73791ec1-3b90-e21b-3cc7-0e8444934877</v>
    <v>en-AU</v>
    <v>Map</v>
  </rv>
  <rv s="1">
    <v>536870912</v>
    <v>Yamanashi Prefecture</v>
    <v>3e9e0d88-33e9-a04d-7fd7-a1679da279b5</v>
    <v>en-AU</v>
    <v>Map</v>
  </rv>
  <rv s="1">
    <v>536870912</v>
    <v>Toyama Prefecture</v>
    <v>3fd9a341-4706-cc8a-3953-779219c2cc10</v>
    <v>en-AU</v>
    <v>Map</v>
  </rv>
  <rv s="1">
    <v>536870912</v>
    <v>Fukui Prefecture</v>
    <v>e859104b-0d73-b8bf-c4f4-56888a2281cd</v>
    <v>en-AU</v>
    <v>Map</v>
  </rv>
  <rv s="1">
    <v>536870912</v>
    <v>Hiroshima Prefecture</v>
    <v>75de6a1b-763c-40ed-8e98-60dc318775fc</v>
    <v>en-AU</v>
    <v>Map</v>
  </rv>
  <rv s="1">
    <v>536870912</v>
    <v>Saga Prefecture</v>
    <v>171c9320-6b1a-2ebc-2002-85b3d707f979</v>
    <v>en-AU</v>
    <v>Map</v>
  </rv>
  <rv s="1">
    <v>536870912</v>
    <v>Miyazaki Prefecture</v>
    <v>3bb91686-f345-53cf-6fb8-97d98890dc7d</v>
    <v>en-AU</v>
    <v>Map</v>
  </rv>
  <rv s="1">
    <v>536870912</v>
    <v>Yamagata Prefecture</v>
    <v>74d18529-a623-a2f9-9e38-40891e57c7d8</v>
    <v>en-AU</v>
    <v>Map</v>
  </rv>
  <rv s="1">
    <v>536870912</v>
    <v>Nagasaki Prefecture</v>
    <v>8caf62a2-006c-dde2-9c4d-e19d90ff2f0e</v>
    <v>en-AU</v>
    <v>Map</v>
  </rv>
  <rv s="1">
    <v>536870912</v>
    <v>Hyōgo Prefecture</v>
    <v>018712db-aec7-3894-1042-cbf5df14fac5</v>
    <v>en-AU</v>
    <v>Map</v>
  </rv>
  <rv s="1">
    <v>536870912</v>
    <v>Kōchi Prefecture</v>
    <v>3fcb8073-d695-79de-cd11-91dc78fb0481</v>
    <v>en-AU</v>
    <v>Map</v>
  </rv>
  <rv s="1">
    <v>536870912</v>
    <v>Ehime Prefecture</v>
    <v>0e0b1bbf-5926-d5dc-0e10-24f8c566ca8c</v>
    <v>en-AU</v>
    <v>Map</v>
  </rv>
  <rv s="1">
    <v>536870912</v>
    <v>Wakayama Prefecture</v>
    <v>fa064941-15ba-eb91-63a1-7e13f0aaa879</v>
    <v>en-AU</v>
    <v>Map</v>
  </rv>
  <rv s="1">
    <v>536870912</v>
    <v>Kagoshima Prefecture</v>
    <v>c3e1f2d9-0225-9e77-d77d-952bbf72ceb7</v>
    <v>en-AU</v>
    <v>Map</v>
  </rv>
  <rv s="1">
    <v>536870912</v>
    <v>Tottori Prefecture</v>
    <v>5bfbddb8-df0b-1d9c-3772-363d9be5878a</v>
    <v>en-AU</v>
    <v>Map</v>
  </rv>
  <rv s="1">
    <v>536870912</v>
    <v>Ishikawa Prefecture</v>
    <v>db2b14c2-e9db-32f7-5d44-025637689af0</v>
    <v>en-AU</v>
    <v>Map</v>
  </rv>
  <rv s="1">
    <v>536870912</v>
    <v>Tokushima Prefecture</v>
    <v>90ca77f2-2c01-cf7e-fb1e-58a68f9fc0bf</v>
    <v>en-AU</v>
    <v>Map</v>
  </rv>
  <rv s="1">
    <v>536870912</v>
    <v>Shiga Prefecture</v>
    <v>a778bb7c-b03b-d571-1839-962c4dea2bb2</v>
    <v>en-AU</v>
    <v>Map</v>
  </rv>
  <rv s="4">
    <v>29</v>
  </rv>
  <rv s="2">
    <fb>0.11905933830538</fb>
    <v>40</v>
  </rv>
  <rv s="2">
    <fb>0.46700000000000003</fb>
    <v>40</v>
  </rv>
  <rv s="2">
    <fb>2.2909998893737803E-2</fb>
    <v>48</v>
  </rv>
  <rv s="2">
    <fb>115782416</fb>
    <v>12</v>
  </rv>
  <rv s="15">
    <v>#VALUE!</v>
    <v>en-AU</v>
    <v>130d0438-fafb-cd2d-1a9e-1dd9c5aa87a9</v>
    <v>536870912</v>
    <v>1</v>
    <v>155</v>
    <v>156</v>
    <v>Japan</v>
    <v>8</v>
    <v>9</v>
    <v>Map</v>
    <v>10</v>
    <v>157</v>
    <v>JP</v>
    <v>469</v>
    <v>470</v>
    <v>471</v>
    <v>472</v>
    <v>473</v>
    <v>474</v>
    <v>475</v>
    <v>476</v>
    <v>477</v>
    <v>Japan is an island country in East Asia. It is situated in the northwest Pacific Ocean and is bordered on the west by the Sea of Japan, extending from the Sea of Okhotsk in the north toward the East China Sea, Philippine Sea, and Taiwan in the south. Japan is a part of the Ring of Fire, and spans an archipelago of 14,125 islands, with the five main islands being Hokkaido, Honshu, Shikoku, Kyushu, and Okinawa. Tokyo is the nation's capital and largest city, followed by Yokohama, Osaka, Nagoya, Sapporo, Fukuoka, Kobe, and Kyoto.</v>
    <v>478</v>
    <v>479</v>
    <v>480</v>
    <v>481</v>
    <v>482</v>
    <v>483</v>
    <v>484</v>
    <v>485</v>
    <v>486</v>
    <v>487</v>
    <v>474</v>
    <v>490</v>
    <v>491</v>
    <v>492</v>
    <v>493</v>
    <v>494</v>
    <v>495</v>
    <v>Japan</v>
    <v>Kimigayo</v>
    <v>179</v>
    <v>Japan</v>
    <v>496</v>
    <v>497</v>
    <v>498</v>
    <v>499</v>
    <v>500</v>
    <v>501</v>
    <v>113</v>
    <v>502</v>
    <v>115</v>
    <v>503</v>
    <v>504</v>
    <v>551</v>
    <v>552</v>
    <v>467</v>
    <v>553</v>
    <v>554</v>
    <v>Japan</v>
    <v>555</v>
    <v>mdp/vdpid/122</v>
  </rv>
  <rv s="2">
    <fb>2187.66</fb>
    <v>12</v>
  </rv>
  <rv s="1">
    <v>536870912</v>
    <v>Shinjuku</v>
    <v>5632a22f-8419-6fb3-4f39-59c7c6326f8c</v>
    <v>en-AU</v>
    <v>Map</v>
  </rv>
  <rv s="3">
    <v>19</v>
    <v>10</v>
    <v>165</v>
    <v>7</v>
    <v>0</v>
    <v>Image of Tokyo</v>
  </rv>
  <rv s="1">
    <v>805306368</v>
    <v>Yuriko Koike (Governor)</v>
    <v>3529b845-857d-a726-e527-f3385928e06a</v>
    <v>en-AU</v>
    <v>Generic</v>
  </rv>
  <rv s="4">
    <v>30</v>
  </rv>
  <rv s="5">
    <v>https://www.bing.com/search?q=tokyo&amp;form=skydnc</v>
    <v>Learn more on Bing</v>
  </rv>
  <rv s="2">
    <fb>13988129</fb>
    <v>12</v>
  </rv>
  <rv s="16">
    <v>#VALUE!</v>
    <v>en-AU</v>
    <v>cb44a92f-6c6f-99c4-2ae3-51601fdc919a</v>
    <v>536870912</v>
    <v>1</v>
    <v>162</v>
    <v>163</v>
    <v>Tokyo</v>
    <v>8</v>
    <v>9</v>
    <v>Map</v>
    <v>10</v>
    <v>164</v>
    <v>JP-13</v>
    <v>557</v>
    <v>558</v>
    <v>459</v>
    <v>Tokyo, officially the Tokyo Metropolis, is the capital and most populous city of Japan. Formerly known as Edo, its metropolitan area is the most populous in the world, with an estimated 37.468 million residents as of 2018; the city proper has a population of 13.99 million people. Located at the head of Tokyo Bay, the prefecture forms part of the Kantō region on the central coast of Honshu, Japan's largest island. Tokyo serves as Japan's economic center and is the seat of both the Japanese government and the Emperor of Japan.</v>
    <v>559</v>
    <v>558</v>
    <v>561</v>
    <v>562</v>
    <v>Tokyo</v>
    <v>563</v>
    <v>467</v>
    <v>Tokyo</v>
    <v>mdp/vdpid/7932754762162765825</v>
  </rv>
  <rv s="3">
    <v>17</v>
    <v>10</v>
    <v>147</v>
    <v>5</v>
    <v>0</v>
    <v>Image of Kyoto</v>
  </rv>
  <rv s="3">
    <v>13</v>
    <v>10</v>
    <v>118</v>
    <v>5</v>
    <v>0</v>
    <v>Image of London</v>
  </rv>
  <rv s="1">
    <v>536870912</v>
    <v>Los Angeles</v>
    <v>9958ca5c-ea31-4e71-8a17-bd1e7839c723</v>
    <v>en-AU</v>
    <v>Map</v>
  </rv>
  <rv s="1">
    <v>536870912</v>
    <v>California</v>
    <v>3009d91d-d582-4c34-85ba-772ba09e5be1</v>
    <v>en-AU</v>
    <v>Map</v>
  </rv>
  <rv s="1">
    <v>536870912</v>
    <v>Los Angeles County</v>
    <v>a22eb5ba-111e-51ea-f880-81d4f242d057</v>
    <v>en-AU</v>
    <v>Map</v>
  </rv>
  <rv s="2">
    <fb>1301.97</fb>
    <v>12</v>
  </rv>
  <rv s="1">
    <v>536870912</v>
    <v>United States</v>
    <v>5232ed96-85b1-2edb-12c6-63e6c597a1de</v>
    <v>en-AU</v>
    <v>Map</v>
  </rv>
  <rv s="3">
    <v>20</v>
    <v>10</v>
    <v>171</v>
    <v>7</v>
    <v>0</v>
    <v>Image of Los Angeles</v>
  </rv>
  <rv s="2">
    <fb>34.052238000000003</fb>
    <v>14</v>
  </rv>
  <rv s="1">
    <v>805306368</v>
    <v>Eric Garcetti (Mayor)</v>
    <v>0149e8a9-6105-75ac-feec-32e4a7586c8d</v>
    <v>en-AU</v>
    <v>Generic</v>
  </rv>
  <rv s="4">
    <v>31</v>
  </rv>
  <rv s="5">
    <v>https://www.bing.com/search?q=los+angeles&amp;form=skydnc</v>
    <v>Learn more on Bing</v>
  </rv>
  <rv s="2">
    <fb>-118.24334399999999</fb>
    <v>14</v>
  </rv>
  <rv s="2">
    <fb>3898747</fb>
    <v>12</v>
  </rv>
  <rv s="4">
    <v>32</v>
  </rv>
  <rv s="12">
    <v>#VALUE!</v>
    <v>en-AU</v>
    <v>9958ca5c-ea31-4e71-8a17-bd1e7839c723</v>
    <v>536870912</v>
    <v>1</v>
    <v>170</v>
    <v>100</v>
    <v>Los Angeles</v>
    <v>8</v>
    <v>9</v>
    <v>Map</v>
    <v>10</v>
    <v>74</v>
    <v>568</v>
    <v>569</v>
    <v>570</v>
    <v>571</v>
    <v>Los Angeles, often referred to by its initials L.A., is the largest city in California, United States of America. It is the commercial, financial, and cultural center of Southern California. Los Angeles is the second-most populous city in the United States after New York City, and one of the world's most populous megacities with a population of roughly 3.9 million residents within the city limits as of 2020. Los Angeles has a Mediterranean climate, an ethnically and culturally diverse population, and a sprawling metropolitan area. It is perhaps best known as the home of the Hollywood film industry.</v>
    <v>572</v>
    <v>573</v>
    <v>575</v>
    <v>576</v>
    <v>577</v>
    <v>Los Angeles</v>
    <v>578</v>
    <v>579</v>
    <v>Los Angeles</v>
    <v>mdp/vdpid/5059788015119892481</v>
  </rv>
  <rv s="2">
    <fb>0.44369067999501505</fb>
    <v>40</v>
  </rv>
  <rv s="2">
    <fb>9833517</fb>
    <v>12</v>
  </rv>
  <rv s="2">
    <fb>1359000</fb>
    <v>12</v>
  </rv>
  <rv s="2">
    <fb>11.6</fb>
    <v>41</v>
  </rv>
  <rv s="2">
    <fb>1</fb>
    <v>42</v>
  </rv>
  <rv s="1">
    <v>536870912</v>
    <v>Washington, D.C.</v>
    <v>216726d1-8987-06d3-5eff-823da05c3d3c</v>
    <v>en-AU</v>
    <v>Map</v>
  </rv>
  <rv s="2">
    <fb>5006302.0769999996</fb>
    <v>12</v>
  </rv>
  <rv s="2">
    <fb>117.244195476228</fb>
    <v>43</v>
  </rv>
  <rv s="2">
    <fb>7.4999999999999997E-2</fb>
    <v>40</v>
  </rv>
  <rv s="2">
    <fb>12993.961824772699</fb>
    <v>12</v>
  </rv>
  <rv s="2">
    <fb>1.7295</fb>
    <v>41</v>
  </rv>
  <rv s="2">
    <fb>0.339297856663409</fb>
    <v>40</v>
  </rv>
  <rv s="2">
    <fb>82.427828245269197</fb>
    <v>44</v>
  </rv>
  <rv s="2">
    <fb>0.71</fb>
    <v>45</v>
  </rv>
  <rv s="2">
    <fb>21427700000000</fb>
    <v>46</v>
  </rv>
  <rv s="2">
    <fb>1.0182144</fb>
    <v>40</v>
  </rv>
  <rv s="2">
    <fb>0.88167390000000001</fb>
    <v>40</v>
  </rv>
  <rv s="3">
    <v>21</v>
    <v>10</v>
    <v>183</v>
    <v>7</v>
    <v>0</v>
    <v>Image of United States</v>
  </rv>
  <rv s="2">
    <fb>5.6</fb>
    <v>44</v>
  </rv>
  <rv s="1">
    <v>536870912</v>
    <v>New York</v>
    <v>60d5dc2b-c915-460b-b722-c9e3485499ca</v>
    <v>en-AU</v>
    <v>Map</v>
  </rv>
  <rv s="1">
    <v>805306368</v>
    <v>Joe Biden (President)</v>
    <v>cad484f9-be75-7a78-12dd-16233f823cd7</v>
    <v>en-AU</v>
    <v>Generic</v>
  </rv>
  <rv s="1">
    <v>805306368</v>
    <v>Kamala Harris (Vice President)</v>
    <v>ef5cf66f-32b7-7271-286a-8e8313eda5c5</v>
    <v>en-AU</v>
    <v>Generic</v>
  </rv>
  <rv s="4">
    <v>33</v>
  </rv>
  <rv s="5">
    <v>https://www.bing.com/search?q=united+states&amp;form=skydnc</v>
    <v>Learn more on Bing</v>
  </rv>
  <rv s="2">
    <fb>78.539024390243895</fb>
    <v>44</v>
  </rv>
  <rv s="2">
    <fb>30436313050000</fb>
    <v>46</v>
  </rv>
  <rv s="2">
    <fb>19</fb>
    <v>44</v>
  </rv>
  <rv s="2">
    <fb>7.25</fb>
    <v>45</v>
  </rv>
  <rv s="2">
    <fb>0.1108387988</fb>
    <v>40</v>
  </rv>
  <rv s="2">
    <fb>2.6120000000000001</fb>
    <v>41</v>
  </rv>
  <rv s="2">
    <fb>328239523</fb>
    <v>12</v>
  </rv>
  <rv s="2">
    <fb>0.22600000000000001</fb>
    <v>40</v>
  </rv>
  <rv s="2">
    <fb>0.30499999999999999</fb>
    <v>40</v>
  </rv>
  <rv s="2">
    <fb>0.46799999999999997</fb>
    <v>40</v>
  </rv>
  <rv s="2">
    <fb>1.7000000000000001E-2</fb>
    <v>40</v>
  </rv>
  <rv s="2">
    <fb>5.0999999999999997E-2</fb>
    <v>40</v>
  </rv>
  <rv s="2">
    <fb>0.10300000000000001</fb>
    <v>40</v>
  </rv>
  <rv s="2">
    <fb>0.153</fb>
    <v>40</v>
  </rv>
  <rv s="2">
    <fb>0.62048999786377002</fb>
    <v>40</v>
  </rv>
  <rv s="1">
    <v>536870912</v>
    <v>New York</v>
    <v>caeb7b9a-f5d7-4686-8fb5-cf7628296b13</v>
    <v>en-AU</v>
    <v>Map</v>
  </rv>
  <rv s="1">
    <v>536870912</v>
    <v>Washington</v>
    <v>e8a0d824-4c94-2f90-256a-a6adfa28f789</v>
    <v>en-AU</v>
    <v>Map</v>
  </rv>
  <rv s="1">
    <v>536870912</v>
    <v>Washington</v>
    <v>982ad551-fd5d-45df-bd70-bf704dd576e4</v>
    <v>en-AU</v>
    <v>Map</v>
  </rv>
  <rv s="1">
    <v>536870912</v>
    <v>New Jersey</v>
    <v>05277898-b62b-4878-8632-09d29756a2ff</v>
    <v>en-AU</v>
    <v>Map</v>
  </rv>
  <rv s="1">
    <v>536870912</v>
    <v>Minnesota</v>
    <v>77f97f6f-7e93-46e5-b486-6198effe8dea</v>
    <v>en-AU</v>
    <v>Map</v>
  </rv>
  <rv s="1">
    <v>536870912</v>
    <v>Massachusetts</v>
    <v>845219d5-3650-4199-b926-964ca27c863c</v>
    <v>en-AU</v>
    <v>Map</v>
  </rv>
  <rv s="1">
    <v>536870912</v>
    <v>Missouri</v>
    <v>6185f8cb-44e1-4da6-9bf0-b75286aeb591</v>
    <v>en-AU</v>
    <v>Map</v>
  </rv>
  <rv s="1">
    <v>536870912</v>
    <v>South Carolina</v>
    <v>810015e8-b10b-4232-9e2c-de87a67bd26e</v>
    <v>en-AU</v>
    <v>Map</v>
  </rv>
  <rv s="1">
    <v>536870912</v>
    <v>Nevada</v>
    <v>c2157d7e-617e-4517-80f8-1b08113afc14</v>
    <v>en-AU</v>
    <v>Map</v>
  </rv>
  <rv s="1">
    <v>536870912</v>
    <v>Texas</v>
    <v>00a23ccd-3344-461c-8b9f-c2bb55be5815</v>
    <v>en-AU</v>
    <v>Map</v>
  </rv>
  <rv s="1">
    <v>536870912</v>
    <v>Maryland</v>
    <v>4c472f4d-06a8-4d90-8bb8-da4d168c73fe</v>
    <v>en-AU</v>
    <v>Map</v>
  </rv>
  <rv s="1">
    <v>536870912</v>
    <v>North Carolina</v>
    <v>9e2bf053-dd80-4646-8f26-65075e7085c0</v>
    <v>en-AU</v>
    <v>Map</v>
  </rv>
  <rv s="1">
    <v>536870912</v>
    <v>West Virginia</v>
    <v>8a47255a-fae3-4faa-aa32-c6f384cb6c1d</v>
    <v>en-AU</v>
    <v>Map</v>
  </rv>
  <rv s="1">
    <v>536870912</v>
    <v>Ohio</v>
    <v>6f3df7da-1ef6-48e3-b2b3-b5b5fce3e846</v>
    <v>en-AU</v>
    <v>Map</v>
  </rv>
  <rv s="1">
    <v>536870912</v>
    <v>Virginia</v>
    <v>7eee9976-e8a7-472c-ada1-007208abd678</v>
    <v>en-AU</v>
    <v>Map</v>
  </rv>
  <rv s="1">
    <v>536870912</v>
    <v>Michigan</v>
    <v>162411c2-b757-495d-aa81-93942fae2f7e</v>
    <v>en-AU</v>
    <v>Map</v>
  </rv>
  <rv s="1">
    <v>536870912</v>
    <v>Pennsylvania</v>
    <v>6304580e-c803-4266-818a-971619176547</v>
    <v>en-AU</v>
    <v>Map</v>
  </rv>
  <rv s="1">
    <v>536870912</v>
    <v>Alaska</v>
    <v>31c4c7a1-54e7-4306-ac9b-f1b02e85bda5</v>
    <v>en-AU</v>
    <v>Map</v>
  </rv>
  <rv s="1">
    <v>536870912</v>
    <v>Iowa</v>
    <v>77850824-b07a-487a-af58-37f9949afc27</v>
    <v>en-AU</v>
    <v>Map</v>
  </rv>
  <rv s="1">
    <v>536870912</v>
    <v>Wyoming</v>
    <v>bff03ad6-2b7f-400b-a76e-eb9fc4a93961</v>
    <v>en-AU</v>
    <v>Map</v>
  </rv>
  <rv s="1">
    <v>536870912</v>
    <v>Hawaii</v>
    <v>b6f01eaf-aecf-44f6-b64d-1f6e982365c3</v>
    <v>en-AU</v>
    <v>Map</v>
  </rv>
  <rv s="1">
    <v>536870912</v>
    <v>Oregon</v>
    <v>cacd36fd-7c62-43e2-a632-64a2a1811933</v>
    <v>en-AU</v>
    <v>Map</v>
  </rv>
  <rv s="1">
    <v>536870912</v>
    <v>North Dakota</v>
    <v>77fbc744-3efe-4aa9-9e8e-f8034f06b941</v>
    <v>en-AU</v>
    <v>Map</v>
  </rv>
  <rv s="1">
    <v>536870912</v>
    <v>Oklahoma</v>
    <v>cbcf556f-952a-4665-bb95-0500b27f9976</v>
    <v>en-AU</v>
    <v>Map</v>
  </rv>
  <rv s="1">
    <v>536870912</v>
    <v>Montana</v>
    <v>447d6cd5-53f6-4c8f-bf6c-9ff228415c3b</v>
    <v>en-AU</v>
    <v>Map</v>
  </rv>
  <rv s="1">
    <v>536870912</v>
    <v>Kentucky</v>
    <v>108dfd18-4626-481a-8dfa-18f64e6eac84</v>
    <v>en-AU</v>
    <v>Map</v>
  </rv>
  <rv s="1">
    <v>536870912</v>
    <v>Illinois</v>
    <v>4131acb8-628a-4241-8920-ca79eab9dade</v>
    <v>en-AU</v>
    <v>Map</v>
  </rv>
  <rv s="1">
    <v>536870912</v>
    <v>Louisiana</v>
    <v>0ca1e87f-e2f6-43fb-8deb-d22bd09a9cae</v>
    <v>en-AU</v>
    <v>Map</v>
  </rv>
  <rv s="1">
    <v>536870912</v>
    <v>Connecticut</v>
    <v>b3ca6523-435e-4a3b-8f78-1ad900a52cf8</v>
    <v>en-AU</v>
    <v>Map</v>
  </rv>
  <rv s="1">
    <v>536870912</v>
    <v>Arizona</v>
    <v>bf973f46-5962-4997-a7ba-a05f1aa2a9f9</v>
    <v>en-AU</v>
    <v>Map</v>
  </rv>
  <rv s="1">
    <v>536870912</v>
    <v>Florida</v>
    <v>5fece3f4-e8e8-4159-843e-f725a930ad50</v>
    <v>en-AU</v>
    <v>Map</v>
  </rv>
  <rv s="1">
    <v>536870912</v>
    <v>Nebraska</v>
    <v>3e64ff5d-6b40-4dbe-91b1-0e554e892496</v>
    <v>en-AU</v>
    <v>Map</v>
  </rv>
  <rv s="1">
    <v>536870912</v>
    <v>Indiana</v>
    <v>109f7e5a-efbb-4953-b4b8-cb812ce1ff5d</v>
    <v>en-AU</v>
    <v>Map</v>
  </rv>
  <rv s="1">
    <v>536870912</v>
    <v>Wisconsin</v>
    <v>cb4d2853-06f4-4467-8e7c-4e31cbb35cb2</v>
    <v>en-AU</v>
    <v>Map</v>
  </rv>
  <rv s="1">
    <v>536870912</v>
    <v>Tennessee</v>
    <v>9bbc9c72-1bf1-4ef6-b66d-a6cdef70f4f3</v>
    <v>en-AU</v>
    <v>Map</v>
  </rv>
  <rv s="1">
    <v>536870912</v>
    <v>South Dakota</v>
    <v>9cee0b65-d357-479e-a066-31c634648f47</v>
    <v>en-AU</v>
    <v>Map</v>
  </rv>
  <rv s="1">
    <v>536870912</v>
    <v>New Mexico</v>
    <v>a16d3636-4349-41c7-a77e-89e34b26a8ad</v>
    <v>en-AU</v>
    <v>Map</v>
  </rv>
  <rv s="1">
    <v>536870912</v>
    <v>New Hampshire</v>
    <v>9ca71997-cc97-46eb-8911-fac32f80b0b1</v>
    <v>en-AU</v>
    <v>Map</v>
  </rv>
  <rv s="1">
    <v>536870912</v>
    <v>Kansas</v>
    <v>6e527b71-bd3e-4bc1-b1c0-59d288b4fd5e</v>
    <v>en-AU</v>
    <v>Map</v>
  </rv>
  <rv s="1">
    <v>536870912</v>
    <v>Maine</v>
    <v>d62dd683-9cf9-4db9-a497-d810d529592b</v>
    <v>en-AU</v>
    <v>Map</v>
  </rv>
  <rv s="1">
    <v>536870912</v>
    <v>Vermont</v>
    <v>221864cc-447e-4e78-847c-59e485d73bff</v>
    <v>en-AU</v>
    <v>Map</v>
  </rv>
  <rv s="1">
    <v>536870912</v>
    <v>Georgia</v>
    <v>84604bc7-2c47-4f8d-8ea5-b6ac8c018a20</v>
    <v>en-AU</v>
    <v>Map</v>
  </rv>
  <rv s="1">
    <v>536870912</v>
    <v>Mississippi</v>
    <v>6af619ca-217d-49c0-9a86-153fc7fbcd78</v>
    <v>en-AU</v>
    <v>Map</v>
  </rv>
  <rv s="1">
    <v>536870912</v>
    <v>Alabama</v>
    <v>376f8b06-52f6-4e72-a31d-311a3563e645</v>
    <v>en-AU</v>
    <v>Map</v>
  </rv>
  <rv s="1">
    <v>536870912</v>
    <v>Rhode Island</v>
    <v>65a08f52-b469-4f7c-8353-9b3c0b2a5752</v>
    <v>en-AU</v>
    <v>Map</v>
  </rv>
  <rv s="1">
    <v>536870912</v>
    <v>Idaho</v>
    <v>ecd30387-20fa-4523-9045-e2860154b5e9</v>
    <v>en-AU</v>
    <v>Map</v>
  </rv>
  <rv s="1">
    <v>536870912</v>
    <v>Utah</v>
    <v>c6705e44-d27f-4240-95a2-54e802e3b524</v>
    <v>en-AU</v>
    <v>Map</v>
  </rv>
  <rv s="1">
    <v>536870912</v>
    <v>Arkansas</v>
    <v>b939db72-08f2-4ea6-a16a-a53bf32e6612</v>
    <v>en-AU</v>
    <v>Map</v>
  </rv>
  <rv s="1">
    <v>536870912</v>
    <v>Colorado</v>
    <v>a070c5c2-b22d-41d8-b869-f20e583c4f80</v>
    <v>en-AU</v>
    <v>Map</v>
  </rv>
  <rv s="1">
    <v>536870912</v>
    <v>Delaware</v>
    <v>8ad617cc-3d7a-4b3c-a787-098de959ccc4</v>
    <v>en-AU</v>
    <v>Map</v>
  </rv>
  <rv s="1">
    <v>536870912</v>
    <v>Puerto Rico</v>
    <v>72752f4d-11d3-5470-b64e-b9e012b0520f</v>
    <v>en-AU</v>
    <v>Map</v>
  </rv>
  <rv s="1">
    <v>536870912</v>
    <v>American Samoa</v>
    <v>12d04d63-b9b5-855b-0821-b32474a729a4</v>
    <v>en-AU</v>
    <v>Map</v>
  </rv>
  <rv s="1">
    <v>536870912</v>
    <v>United States Virgin Islands</v>
    <v>38bd827b-bc00-140e-85be-46a96078429c</v>
    <v>en-AU</v>
    <v>Map</v>
  </rv>
  <rv s="1">
    <v>536870912</v>
    <v>Northern Mariana Islands</v>
    <v>f4475436-adda-9ff0-b5fe-6c3dff0e26be</v>
    <v>en-AU</v>
    <v>Map</v>
  </rv>
  <rv s="1">
    <v>536870912</v>
    <v>Guam</v>
    <v>f842c067-b461-3084-6a3b-6c6c7431fc9a</v>
    <v>en-AU</v>
    <v>Map</v>
  </rv>
  <rv s="1">
    <v>536870912</v>
    <v>United States Minor Outlying Islands</v>
    <v>0a148d8f-0026-1089-40fb-cf776177ba31</v>
    <v>en-AU</v>
    <v>Map</v>
  </rv>
  <rv s="4">
    <v>34</v>
  </rv>
  <rv s="2">
    <fb>9.5866513904898809E-2</fb>
    <v>40</v>
  </rv>
  <rv s="4">
    <v>35</v>
  </rv>
  <rv s="2">
    <fb>0.36599999999999999</fb>
    <v>40</v>
  </rv>
  <rv s="2">
    <fb>0.14699999999999999</fb>
    <v>48</v>
  </rv>
  <rv s="2">
    <fb>270663028</fb>
    <v>12</v>
  </rv>
  <rv s="9">
    <v>#VALUE!</v>
    <v>en-AU</v>
    <v>5232ed96-85b1-2edb-12c6-63e6c597a1de</v>
    <v>536870912</v>
    <v>1</v>
    <v>181</v>
    <v>65</v>
    <v>United States</v>
    <v>8</v>
    <v>9</v>
    <v>Map</v>
    <v>10</v>
    <v>182</v>
    <v>US</v>
    <v>581</v>
    <v>582</v>
    <v>583</v>
    <v>584</v>
    <v>585</v>
    <v>586</v>
    <v>587</v>
    <v>588</v>
    <v>589</v>
    <v>USD</v>
    <v>The United States of America, commonly known as the United States or America, is a country primarily located in North America. It consists of 50 states, a federal district, five major unincorporated territories, nine Minor Outlying Islands, and 326 Indian reservations. The United States is the world's third-largest country by both land and total area. It shares land borders with Canada to its north and with Mexico to its south and has maritime borders with the Bahamas, Cuba, Russia, and other nations. With a population of over 333 million, it is the most populous country in the Americas and the third most populous in the world. The national capital of the United States is Washington, D.C., and its most populous city and principal financial center is New York City.</v>
    <v>590</v>
    <v>591</v>
    <v>592</v>
    <v>593</v>
    <v>594</v>
    <v>595</v>
    <v>596</v>
    <v>597</v>
    <v>598</v>
    <v>599</v>
    <v>600</v>
    <v>603</v>
    <v>604</v>
    <v>605</v>
    <v>606</v>
    <v>607</v>
    <v>608</v>
    <v>United States</v>
    <v>The Star-Spangled Banner</v>
    <v>179</v>
    <v>United States of America</v>
    <v>609</v>
    <v>610</v>
    <v>611</v>
    <v>612</v>
    <v>613</v>
    <v>614</v>
    <v>615</v>
    <v>616</v>
    <v>617</v>
    <v>618</v>
    <v>619</v>
    <v>676</v>
    <v>677</v>
    <v>678</v>
    <v>679</v>
    <v>680</v>
    <v>United States</v>
    <v>681</v>
    <v>mdp/vdpid/244</v>
  </rv>
  <rv s="2">
    <fb>141300</fb>
    <v>12</v>
  </rv>
  <rv s="2">
    <fb>33711</fb>
    <v>12</v>
  </rv>
  <rv s="1">
    <v>536870912</v>
    <v>Albany</v>
    <v>62ca8245-972e-448d-af38-345d4a958798</v>
    <v>en-AU</v>
    <v>Map</v>
  </rv>
  <rv s="2">
    <fb>7262279</fb>
    <v>12</v>
  </rv>
  <rv s="2">
    <fb>8231687</fb>
    <v>12</v>
  </rv>
  <rv s="3">
    <v>22</v>
    <v>10</v>
    <v>192</v>
    <v>7</v>
    <v>0</v>
    <v>Image of New York</v>
  </rv>
  <rv s="1">
    <v>805306368</v>
    <v>Kathy Hochul (Governor)</v>
    <v>df92839d-3205-3454-b70c-aeefc37041a6</v>
    <v>en-AU</v>
    <v>Generic</v>
  </rv>
  <rv s="1">
    <v>805306368</v>
    <v>Eric Adams (Mayor)</v>
    <v>d104f492-36f0-3246-f9f7-c35dae370b2c</v>
    <v>en-AU</v>
    <v>Generic</v>
  </rv>
  <rv s="4">
    <v>36</v>
  </rv>
  <rv s="5">
    <v>https://www.bing.com/search?q=new+york+state&amp;form=skydnc</v>
    <v>Learn more on Bing</v>
  </rv>
  <rv s="2">
    <fb>1132</fb>
    <v>46</v>
  </rv>
  <rv s="2">
    <fb>59269</fb>
    <v>46</v>
  </rv>
  <rv s="2">
    <fb>283400</fb>
    <v>46</v>
  </rv>
  <rv s="2">
    <fb>2.63</fb>
    <v>41</v>
  </rv>
  <rv s="2">
    <fb>19542209</fb>
    <v>12</v>
  </rv>
  <rv s="2">
    <fb>1.9E-2</fb>
    <v>40</v>
  </rv>
  <rv s="2">
    <fb>0.15</fb>
    <v>40</v>
  </rv>
  <rv s="2">
    <fb>0.01</fb>
    <v>193</v>
  </rv>
  <rv s="2">
    <fb>8.8000000000000009E-2</fb>
    <v>40</v>
  </rv>
  <rv s="2">
    <fb>0.34200000000000003</fb>
    <v>40</v>
  </rv>
  <rv s="2">
    <fb>0.17600000000000002</fb>
    <v>40</v>
  </rv>
  <rv s="2">
    <fb>0.85599999999999998</fb>
    <v>40</v>
  </rv>
  <rv s="2">
    <fb>0.188</fb>
    <v>40</v>
  </rv>
  <rv s="2">
    <fb>0.63300000000000001</fb>
    <v>40</v>
  </rv>
  <rv s="2">
    <fb>1E-3</fb>
    <v>40</v>
  </rv>
  <rv s="2">
    <fb>2.4E-2</fb>
    <v>40</v>
  </rv>
  <rv s="2">
    <fb>0.21299999999999999</fb>
    <v>40</v>
  </rv>
  <rv s="2">
    <fb>0.06</fb>
    <v>40</v>
  </rv>
  <rv s="2">
    <fb>0.70099999999999996</fb>
    <v>40</v>
  </rv>
  <rv s="4">
    <v>37</v>
  </rv>
  <rv s="17">
    <v>#VALUE!</v>
    <v>en-AU</v>
    <v>caeb7b9a-f5d7-4686-8fb5-cf7628296b13</v>
    <v>536870912</v>
    <v>1</v>
    <v>189</v>
    <v>190</v>
    <v>New York</v>
    <v>8</v>
    <v>9</v>
    <v>Map</v>
    <v>10</v>
    <v>191</v>
    <v>US-NY</v>
    <v>683</v>
    <v>684</v>
    <v>685</v>
    <v>571</v>
    <v>New York, often called New York State, is a state in the Northeastern United States. With 20.2 million residents, it is the fourth-most populous state in the United States as of the 2020 census. New York is the 27th-largest U.S. state by area, with a total area of 54,556 square miles. The state is bordered by New Jersey and Pennsylvania to its south, and Connecticut, Massachusetts, and Vermont to its east; it shares a maritime border with Rhode Island, and an international border with the Canadian provinces of Quebec to its north and Ontario to its northwest.</v>
    <v>686</v>
    <v>687</v>
    <v>688</v>
    <v>600</v>
    <v>691</v>
    <v>692</v>
    <v>693</v>
    <v>694</v>
    <v>695</v>
    <v>New York</v>
    <v>696</v>
    <v>697</v>
    <v>698</v>
    <v>699</v>
    <v>700</v>
    <v>701</v>
    <v>702</v>
    <v>703</v>
    <v>260</v>
    <v>704</v>
    <v>705</v>
    <v>706</v>
    <v>707</v>
    <v>187</v>
    <v>708</v>
    <v>709</v>
    <v>710</v>
    <v>711</v>
    <v>712</v>
    <v>New York</v>
    <v>mdp/vdpid/23161</v>
  </rv>
  <rv s="3">
    <v>20</v>
    <v>10</v>
    <v>171</v>
    <v>5</v>
    <v>0</v>
    <v>Image of Los Angeles</v>
  </rv>
  <rv s="1">
    <v>536870912</v>
    <v>Melbourne</v>
    <v>8b583bb3-5207-934d-55d1-8ab5089fd70e</v>
    <v>en-AU</v>
    <v>Map</v>
  </rv>
  <rv s="2">
    <fb>9990.5</fb>
    <v>12</v>
  </rv>
  <rv s="3">
    <v>23</v>
    <v>10</v>
    <v>200</v>
    <v>7</v>
    <v>0</v>
    <v>Image of Melbourne</v>
  </rv>
  <rv s="2">
    <fb>-37.813611000000002</fb>
    <v>14</v>
  </rv>
  <rv s="5">
    <v>https://www.bing.com/search?q=melbourne+australia&amp;form=skydnc</v>
    <v>Learn more on Bing</v>
  </rv>
  <rv s="2">
    <fb>144.96305599999999</fb>
    <v>14</v>
  </rv>
  <rv s="2">
    <fb>4917750</fb>
    <v>12</v>
  </rv>
  <rv s="10">
    <v>#VALUE!</v>
    <v>en-AU</v>
    <v>8b583bb3-5207-934d-55d1-8ab5089fd70e</v>
    <v>536870912</v>
    <v>1</v>
    <v>199</v>
    <v>73</v>
    <v>Melbourne</v>
    <v>8</v>
    <v>9</v>
    <v>Map</v>
    <v>10</v>
    <v>92</v>
    <v>196</v>
    <v>716</v>
    <v>143</v>
    <v>Melbourne is the capital of the Australian state of Victoria, and the second-most populous city in Australia. Its name generally refers to a 9,993 km² metropolitan area known as Greater Melbourne, comprising an urban agglomeration of 31 local municipalities, although the name is also used specifically for the local municipality of City of Melbourne based around its central business area. The metropolis occupies much of the northern and eastern coastlines of Port Phillip Bay and spreads into the Mornington Peninsula, part of West Gippsland, as well as the hinterlands towards the Yarra Valley, the Dandenong and Macedon Ranges. It has a population over 5 million, mostly residing to the east side of the city centre, and its inhabitants are commonly referred to as "Melburnians".</v>
    <v>717</v>
    <v>718</v>
    <v>719</v>
    <v>720</v>
    <v>Melbourne</v>
    <v>721</v>
    <v>212</v>
    <v>Melbourne</v>
    <v>mdp/vdpid/8885474514205409281</v>
  </rv>
  <rv s="3">
    <v>23</v>
    <v>10</v>
    <v>200</v>
    <v>5</v>
    <v>0</v>
    <v>Image of Melbourne</v>
  </rv>
  <rv s="1">
    <v>536870912</v>
    <v>Montreal</v>
    <v>bf31f6ec-acd1-2e01-932b-c5c78c45d051</v>
    <v>en-AU</v>
    <v>Map</v>
  </rv>
  <rv s="1">
    <v>536870912</v>
    <v>Quebec</v>
    <v>32da1fe8-6bb5-f40e-e008-82becf7ef390</v>
    <v>en-AU</v>
    <v>Map</v>
  </rv>
  <rv s="2">
    <fb>365.13652379500002</fb>
    <v>12</v>
  </rv>
  <rv s="1">
    <v>536870912</v>
    <v>Canada</v>
    <v>370ed614-32e1-4326-a356-dc0a7dd56aaa</v>
    <v>en-AU</v>
    <v>Map</v>
  </rv>
  <rv s="3">
    <v>24</v>
    <v>10</v>
    <v>206</v>
    <v>7</v>
    <v>0</v>
    <v>Image of Montreal</v>
  </rv>
  <rv s="2">
    <fb>45.509062</fb>
    <v>14</v>
  </rv>
  <rv s="1">
    <v>805306368</v>
    <v>Valérie Plante (Mayor)</v>
    <v>e63721dc-a633-6bba-7c34-e8c1efaae3fc</v>
    <v>en-AU</v>
    <v>Generic</v>
  </rv>
  <rv s="4">
    <v>38</v>
  </rv>
  <rv s="5">
    <v>https://www.bing.com/search?q=montreal+canada&amp;form=skydnc</v>
    <v>Learn more on Bing</v>
  </rv>
  <rv s="2">
    <fb>-73.553363000000004</fb>
    <v>14</v>
  </rv>
  <rv s="2">
    <fb>1762949</fb>
    <v>12</v>
  </rv>
  <rv s="6">
    <v>#VALUE!</v>
    <v>en-AU</v>
    <v>bf31f6ec-acd1-2e01-932b-c5c78c45d051</v>
    <v>536870912</v>
    <v>1</v>
    <v>205</v>
    <v>5</v>
    <v>Montreal</v>
    <v>8</v>
    <v>9</v>
    <v>Map</v>
    <v>10</v>
    <v>92</v>
    <v>725</v>
    <v>726</v>
    <v>727</v>
    <v>Montreal is the second most populous city in Canada and the most populous city in the province of Quebec. Founded in 1642 as Ville-Marie, or "City of Mary", it is named after Mount Royal, the triple-peaked hill around which the early city of Ville-Marie is built. The city is centred on the Island of Montreal, which obtained its name from the same origin as the city, and a few much smaller peripheral islands, the largest of which is Île Bizard. The city is 196 km east of the national capital Ottawa, and 258 km southwest of the provincial capital, Quebec City.</v>
    <v>728</v>
    <v>729</v>
    <v>731</v>
    <v>732</v>
    <v>733</v>
    <v>Montreal</v>
    <v>734</v>
    <v>712</v>
    <v>Montreal</v>
    <v>mdp/vdpid/5293949126482853889</v>
  </rv>
  <rv s="2">
    <fb>6.8918382450780802E-2</fb>
    <v>40</v>
  </rv>
  <rv s="2">
    <fb>9984670</fb>
    <v>12</v>
  </rv>
  <rv s="2">
    <fb>72000</fb>
    <v>12</v>
  </rv>
  <rv s="2">
    <fb>10.1</fb>
    <v>41</v>
  </rv>
  <rv s="1">
    <v>536870912</v>
    <v>Ottawa</v>
    <v>3f2544d2-4937-9101-2f53-621199e253e5</v>
    <v>en-AU</v>
    <v>Map</v>
  </rv>
  <rv s="2">
    <fb>544894.19799999997</fb>
    <v>12</v>
  </rv>
  <rv s="2">
    <fb>116.75729822552999</fb>
    <v>43</v>
  </rv>
  <rv s="2">
    <fb>1.9492690241159599E-2</fb>
    <v>40</v>
  </rv>
  <rv s="2">
    <fb>15588.4871464315</fb>
    <v>12</v>
  </rv>
  <rv s="2">
    <fb>1.4987999999999999</fb>
    <v>41</v>
  </rv>
  <rv s="2">
    <fb>0.38161546668997998</fb>
    <v>40</v>
  </rv>
  <rv s="2">
    <fb>74.089062024805997</fb>
    <v>44</v>
  </rv>
  <rv s="2">
    <fb>0.81</fb>
    <v>45</v>
  </rv>
  <rv s="2">
    <fb>1736425629519.96</fb>
    <v>46</v>
  </rv>
  <rv s="2">
    <fb>1.0094368</fb>
    <v>40</v>
  </rv>
  <rv s="2">
    <fb>0.68922510000000003</fb>
    <v>40</v>
  </rv>
  <rv s="3">
    <v>25</v>
    <v>10</v>
    <v>217</v>
    <v>7</v>
    <v>0</v>
    <v>Image of Canada</v>
  </rv>
  <rv s="2">
    <fb>4.3</fb>
    <v>44</v>
  </rv>
  <rv s="1">
    <v>536870912</v>
    <v>Toronto</v>
    <v>e9c1d78f-effd-4cbf-af56-ce709763b200</v>
    <v>en-AU</v>
    <v>Map</v>
  </rv>
  <rv s="1">
    <v>805306368</v>
    <v>Justin Trudeau (Prime Minister)</v>
    <v>d37aba31-28d1-b943-f0c6-dbddeb460528</v>
    <v>en-AU</v>
    <v>Generic</v>
  </rv>
  <rv s="4">
    <v>39</v>
  </rv>
  <rv s="5">
    <v>https://www.bing.com/search?q=canada+country&amp;form=skydnc</v>
    <v>Learn more on Bing</v>
  </rv>
  <rv s="2">
    <fb>81.948780487804896</fb>
    <v>44</v>
  </rv>
  <rv s="2">
    <fb>1937902710000</fb>
    <v>46</v>
  </rv>
  <rv s="2">
    <fb>10</fb>
    <v>44</v>
  </rv>
  <rv s="2">
    <fb>9.51</fb>
    <v>45</v>
  </rv>
  <rv s="4">
    <v>40</v>
  </rv>
  <rv s="2">
    <fb>0.1458492763</fb>
    <v>40</v>
  </rv>
  <rv s="2">
    <fb>2.6101999999999999</fb>
    <v>41</v>
  </rv>
  <rv s="2">
    <fb>36991981</fb>
    <v>12</v>
  </rv>
  <rv s="2">
    <fb>0.23300000000000001</fb>
    <v>40</v>
  </rv>
  <rv s="2">
    <fb>0.251</fb>
    <v>40</v>
  </rv>
  <rv s="2">
    <fb>0.40600000000000003</fb>
    <v>40</v>
  </rv>
  <rv s="2">
    <fb>6.7000000000000004E-2</fb>
    <v>40</v>
  </rv>
  <rv s="2">
    <fb>0.124</fb>
    <v>40</v>
  </rv>
  <rv s="2">
    <fb>0.17</fb>
    <v>40</v>
  </rv>
  <rv s="2">
    <fb>0.65070999145507802</fb>
    <v>40</v>
  </rv>
  <rv s="1">
    <v>536870912</v>
    <v>Ontario</v>
    <v>070ad921-224a-9ed5-6fe1-8eab57b4b2e7</v>
    <v>en-AU</v>
    <v>Map</v>
  </rv>
  <rv s="1">
    <v>536870912</v>
    <v>British Columbia</v>
    <v>32a8fd1c-cd9d-0da9-35fb-f952ed824d4f</v>
    <v>en-AU</v>
    <v>Map</v>
  </rv>
  <rv s="1">
    <v>536870912</v>
    <v>Alberta</v>
    <v>ac4b7d59-c4be-889f-9a45-7e7c524794ec</v>
    <v>en-AU</v>
    <v>Map</v>
  </rv>
  <rv s="1">
    <v>536870912</v>
    <v>Manitoba</v>
    <v>21c9c883-dcc4-1490-a815-79c6eb525369</v>
    <v>en-AU</v>
    <v>Map</v>
  </rv>
  <rv s="1">
    <v>536870912</v>
    <v>Quebec City</v>
    <v>8a8e64f6-510b-8816-6d69-6b5a37c533d8</v>
    <v>en-AU</v>
    <v>Map</v>
  </rv>
  <rv s="1">
    <v>536870912</v>
    <v>Nova Scotia</v>
    <v>baa4aedd-bbb6-989e-cba4-ec2c9bdd906a</v>
    <v>en-AU</v>
    <v>Map</v>
  </rv>
  <rv s="1">
    <v>536870912</v>
    <v>Prince Edward Island</v>
    <v>4e4aadcb-4928-0762-e307-bc01ba8f3dfb</v>
    <v>en-AU</v>
    <v>Map</v>
  </rv>
  <rv s="1">
    <v>536870912</v>
    <v>Saskatchewan</v>
    <v>ec7108bb-bd34-c969-f3f2-2a9eed70102e</v>
    <v>en-AU</v>
    <v>Map</v>
  </rv>
  <rv s="1">
    <v>536870912</v>
    <v>Newfoundland and Labrador</v>
    <v>895215e2-2c65-6494-fa6a-1f441a39ac4f</v>
    <v>en-AU</v>
    <v>Map</v>
  </rv>
  <rv s="1">
    <v>536870912</v>
    <v>New Brunswick</v>
    <v>ed967bed-da27-9206-2407-d4e698015192</v>
    <v>en-AU</v>
    <v>Map</v>
  </rv>
  <rv s="1">
    <v>536870912</v>
    <v>Nunavut</v>
    <v>5220a5b2-1244-23fe-9851-d4b0373ac92e</v>
    <v>en-AU</v>
    <v>Map</v>
  </rv>
  <rv s="1">
    <v>536870912</v>
    <v>Yukon</v>
    <v>68d0a1b9-92a8-857c-53f4-9150cd050ece</v>
    <v>en-AU</v>
    <v>Map</v>
  </rv>
  <rv s="1">
    <v>536870912</v>
    <v>Northwest Territories</v>
    <v>2e2284ce-2cc1-0b16-10e6-0783ada7c95b</v>
    <v>en-AU</v>
    <v>Map</v>
  </rv>
  <rv s="4">
    <v>41</v>
  </rv>
  <rv s="2">
    <fb>0.12844017475747799</fb>
    <v>40</v>
  </rv>
  <rv s="4">
    <v>42</v>
  </rv>
  <rv s="2">
    <fb>0.245</fb>
    <v>40</v>
  </rv>
  <rv s="2">
    <fb>5.5640001296997095E-2</fb>
    <v>48</v>
  </rv>
  <rv s="2">
    <fb>30628482</fb>
    <v>12</v>
  </rv>
  <rv s="9">
    <v>#VALUE!</v>
    <v>en-AU</v>
    <v>370ed614-32e1-4326-a356-dc0a7dd56aaa</v>
    <v>536870912</v>
    <v>1</v>
    <v>215</v>
    <v>65</v>
    <v>Canada</v>
    <v>8</v>
    <v>9</v>
    <v>Map</v>
    <v>10</v>
    <v>216</v>
    <v>CA</v>
    <v>736</v>
    <v>737</v>
    <v>738</v>
    <v>739</v>
    <v>585</v>
    <v>740</v>
    <v>741</v>
    <v>742</v>
    <v>743</v>
    <v>CAD</v>
    <v>Canada is a country in North America. Its ten provinces and three territories extend from the Atlantic Ocean to the Pacific Ocean and northward into the Arctic Ocean, making it the world's second-largest country by total area, with the world's longest coastline. Its border with the United States is the world's longest international land border. The country is characterized by a wide range of both meteorologic and geological regions. It is sparsely inhabited, with the vast majority residing south of the 55th parallel in urban areas. Canada's capital is Ottawa and its three largest metropolitan areas are Toronto, Montreal, and Vancouver.</v>
    <v>744</v>
    <v>745</v>
    <v>746</v>
    <v>747</v>
    <v>748</v>
    <v>749</v>
    <v>750</v>
    <v>751</v>
    <v>752</v>
    <v>753</v>
    <v>754</v>
    <v>756</v>
    <v>757</v>
    <v>758</v>
    <v>759</v>
    <v>760</v>
    <v>761</v>
    <v>Canada</v>
    <v>O Canada</v>
    <v>762</v>
    <v>Canada</v>
    <v>763</v>
    <v>764</v>
    <v>765</v>
    <v>766</v>
    <v>767</v>
    <v>768</v>
    <v>708</v>
    <v>769</v>
    <v>770</v>
    <v>771</v>
    <v>772</v>
    <v>786</v>
    <v>787</v>
    <v>788</v>
    <v>789</v>
    <v>790</v>
    <v>Canada</v>
    <v>791</v>
    <v>mdp/vdpid/39</v>
  </rv>
  <rv s="3">
    <v>24</v>
    <v>10</v>
    <v>206</v>
    <v>5</v>
    <v>0</v>
    <v>Image of Montreal</v>
  </rv>
  <rv s="1">
    <v>536870912</v>
    <v>Munich</v>
    <v>7f38f401-452d-d25b-059c-487e14b70a85</v>
    <v>en-AU</v>
    <v>Map</v>
  </rv>
  <rv s="2">
    <fb>310.43</fb>
    <v>12</v>
  </rv>
  <rv s="3">
    <v>26</v>
    <v>10</v>
    <v>222</v>
    <v>7</v>
    <v>0</v>
    <v>Image of Munich</v>
  </rv>
  <rv s="2">
    <fb>48.139126400000002</fb>
    <v>14</v>
  </rv>
  <rv s="1">
    <v>805306368</v>
    <v>Dieter Reiter (Mayor)</v>
    <v>acfb7447-f4f8-7b17-3e8a-8a0d8e31ceb9</v>
    <v>en-AU</v>
    <v>Generic</v>
  </rv>
  <rv s="4">
    <v>43</v>
  </rv>
  <rv s="5">
    <v>https://www.bing.com/search?q=munich+germany&amp;form=skydnc</v>
    <v>Learn more on Bing</v>
  </rv>
  <rv s="2">
    <fb>11.5802189</fb>
    <v>14</v>
  </rv>
  <rv s="2">
    <fb>1539740</fb>
    <v>12</v>
  </rv>
  <rv s="4">
    <v>44</v>
  </rv>
  <rv s="14">
    <v>#VALUE!</v>
    <v>en-AU</v>
    <v>7f38f401-452d-d25b-059c-487e14b70a85</v>
    <v>536870912</v>
    <v>1</v>
    <v>221</v>
    <v>146</v>
    <v>Munich</v>
    <v>8</v>
    <v>9</v>
    <v>Map</v>
    <v>10</v>
    <v>74</v>
    <v>795</v>
    <v>68</v>
    <v>Munich is the capital and most populous city of the Free State of Bavaria. With a population of 1,558,395 inhabitants as of 31 July 2020, it is the third-largest city in Germany, after Berlin and Hamburg, and thus the largest which does not constitute its own state, as well as the 11th-largest city in the European Union. The city's metropolitan region is home to 6 million people.</v>
    <v>796</v>
    <v>797</v>
    <v>799</v>
    <v>800</v>
    <v>801</v>
    <v>Munich</v>
    <v>802</v>
    <v>803</v>
    <v>Munich</v>
    <v>mdp/vdpid/7021484408976703489</v>
  </rv>
  <rv s="3">
    <v>26</v>
    <v>10</v>
    <v>222</v>
    <v>5</v>
    <v>0</v>
    <v>Image of Munich</v>
  </rv>
  <rv s="3">
    <v>22</v>
    <v>10</v>
    <v>192</v>
    <v>5</v>
    <v>0</v>
    <v>Image of New York</v>
  </rv>
  <rv s="1">
    <v>536870912</v>
    <v>Paris</v>
    <v>85584d24-2116-5b98-89f9-5714db931ac6</v>
    <v>en-AU</v>
    <v>Map</v>
  </rv>
  <rv s="1">
    <v>536870912</v>
    <v>Île-de-France</v>
    <v>ba200862-fc37-6d22-3434-c6e709faa507</v>
    <v>en-AU</v>
    <v>Map</v>
  </rv>
  <rv s="2">
    <fb>105.4</fb>
    <v>12</v>
  </rv>
  <rv s="1">
    <v>536870912</v>
    <v>France</v>
    <v>c7bfe2de-4f82-e23c-ae42-8544b5b5c0ea</v>
    <v>en-AU</v>
    <v>Map</v>
  </rv>
  <rv s="3">
    <v>27</v>
    <v>10</v>
    <v>230</v>
    <v>7</v>
    <v>0</v>
    <v>Image of Paris</v>
  </rv>
  <rv s="2">
    <fb>48.856895000000002</fb>
    <v>14</v>
  </rv>
  <rv s="1">
    <v>805306368</v>
    <v>Anne Hidalgo (Mayor)</v>
    <v>f26212ed-b25d-e4f8-ecf0-85777b9d38cf</v>
    <v>en-AU</v>
    <v>Generic</v>
  </rv>
  <rv s="4">
    <v>45</v>
  </rv>
  <rv s="5">
    <v>https://www.bing.com/search?q=paris+france&amp;form=skydnc</v>
    <v>Learn more on Bing</v>
  </rv>
  <rv s="2">
    <fb>2.3508486999999998</fb>
    <v>14</v>
  </rv>
  <rv s="2">
    <fb>2244000</fb>
    <v>12</v>
  </rv>
  <rv s="4">
    <v>46</v>
  </rv>
  <rv s="6">
    <v>#VALUE!</v>
    <v>en-AU</v>
    <v>85584d24-2116-5b98-89f9-5714db931ac6</v>
    <v>536870912</v>
    <v>1</v>
    <v>228</v>
    <v>5</v>
    <v>Paris</v>
    <v>8</v>
    <v>9</v>
    <v>Map</v>
    <v>10</v>
    <v>229</v>
    <v>808</v>
    <v>809</v>
    <v>810</v>
    <v>Paris is the capital and most populous city of France, with an official estimated population of 2,102,650 residents as of 1 January 2023 in an area of more than 105 km², making it the fourth-most populated city in the European Union as well as the 30th most densely populated city in the world in 2022. Since the 17th century, Paris has been one of the world's major centres of finance, diplomacy, commerce, fashion, gastronomy, and science. For its leading role in the arts and sciences, as well as its early and extensive system of street lighting, in the 19th century, it became known as "the City of Light".</v>
    <v>811</v>
    <v>812</v>
    <v>814</v>
    <v>815</v>
    <v>816</v>
    <v>Paris</v>
    <v>817</v>
    <v>818</v>
    <v>Paris</v>
    <v>mdp/vdpid/7012570570818584578</v>
  </rv>
  <rv s="2">
    <fb>0.524475441661716</fb>
    <v>40</v>
  </rv>
  <rv s="2">
    <fb>643801</fb>
    <v>12</v>
  </rv>
  <rv s="2">
    <fb>307000</fb>
    <v>12</v>
  </rv>
  <rv s="2">
    <fb>11.3</fb>
    <v>41</v>
  </rv>
  <rv s="2">
    <fb>33</fb>
    <v>42</v>
  </rv>
  <rv s="2">
    <fb>303275.56800000003</fb>
    <v>12</v>
  </rv>
  <rv s="2">
    <fb>110.04856675289</fb>
    <v>43</v>
  </rv>
  <rv s="2">
    <fb>1.1082549228829199E-2</fb>
    <v>40</v>
  </rv>
  <rv s="2">
    <fb>6939.5214736692897</fb>
    <v>12</v>
  </rv>
  <rv s="2">
    <fb>1.88</fb>
    <v>41</v>
  </rv>
  <rv s="2">
    <fb>0.31233278442262596</fb>
    <v>40</v>
  </rv>
  <rv s="2">
    <fb>46.487970872236403</fb>
    <v>44</v>
  </rv>
  <rv s="2">
    <fb>2715518274227.4502</fb>
    <v>46</v>
  </rv>
  <rv s="2">
    <fb>1.0251076000000001</fb>
    <v>40</v>
  </rv>
  <rv s="2">
    <fb>0.65629000000000004</fb>
    <v>40</v>
  </rv>
  <rv s="3">
    <v>28</v>
    <v>10</v>
    <v>239</v>
    <v>7</v>
    <v>0</v>
    <v>Image of France</v>
  </rv>
  <rv s="2">
    <fb>3.4</fb>
    <v>44</v>
  </rv>
  <rv s="1">
    <v>805306368</v>
    <v>Emmanuel Macron (President)</v>
    <v>35be5a56-7a78-6352-b158-60da8f84c858</v>
    <v>en-AU</v>
    <v>Generic</v>
  </rv>
  <rv s="1">
    <v>805306368</v>
    <v>Roselyne Bachelot (Minister)</v>
    <v>2a0c630d-70bc-51cd-a63a-068dc4e0f0b1</v>
    <v>en-AU</v>
    <v>Generic</v>
  </rv>
  <rv s="1">
    <v>805306368</v>
    <v>Gérald Darmanin (Minister)</v>
    <v>3038fdd5-aac1-41a8-0374-bbf6c1c6a306</v>
    <v>en-AU</v>
    <v>Generic</v>
  </rv>
  <rv s="1">
    <v>805306368</v>
    <v>Élisabeth Borne (Minister)</v>
    <v>c29b2cc1-1c10-86a9-30a2-9ab14a3d6e89</v>
    <v>en-AU</v>
    <v>Generic</v>
  </rv>
  <rv s="1">
    <v>805306368</v>
    <v>Annick Girardin (Minister)</v>
    <v>d6ee7601-535b-d78f-561e-00070574adae</v>
    <v>en-AU</v>
    <v>Generic</v>
  </rv>
  <rv s="1">
    <v>805306368</v>
    <v>Sébastien Lecornu (Minister)</v>
    <v>e47a48ba-584f-b611-b461-996ec493e56d</v>
    <v>en-AU</v>
    <v>Generic</v>
  </rv>
  <rv s="4">
    <v>47</v>
  </rv>
  <rv s="5">
    <v>https://www.bing.com/search?q=france&amp;form=skydnc</v>
    <v>Learn more on Bing</v>
  </rv>
  <rv s="2">
    <fb>82.526829268292701</fb>
    <v>44</v>
  </rv>
  <rv s="2">
    <fb>2365950236659.3599</fb>
    <v>46</v>
  </rv>
  <rv s="2">
    <fb>8</fb>
    <v>44</v>
  </rv>
  <rv s="2">
    <fb>11.16</fb>
    <v>45</v>
  </rv>
  <rv s="4">
    <v>48</v>
  </rv>
  <rv s="2">
    <fb>6.7968269799999995E-2</fb>
    <v>40</v>
  </rv>
  <rv s="2">
    <fb>3.2671999999999999</fb>
    <v>41</v>
  </rv>
  <rv s="2">
    <fb>67059887</fb>
    <v>12</v>
  </rv>
  <rv s="2">
    <fb>0.21899999999999997</fb>
    <v>40</v>
  </rv>
  <rv s="2">
    <fb>0.25800000000000001</fb>
    <v>40</v>
  </rv>
  <rv s="2">
    <fb>0.4</fb>
    <v>40</v>
  </rv>
  <rv s="2">
    <fb>3.2000000000000001E-2</fb>
    <v>40</v>
  </rv>
  <rv s="2">
    <fb>8.1000000000000003E-2</fb>
    <v>40</v>
  </rv>
  <rv s="2">
    <fb>0.13</fb>
    <v>40</v>
  </rv>
  <rv s="2">
    <fb>0.16899999999999998</fb>
    <v>40</v>
  </rv>
  <rv s="2">
    <fb>0.55125999450683605</fb>
    <v>40</v>
  </rv>
  <rv s="1">
    <v>536870912</v>
    <v>Normandy</v>
    <v>3e508a17-1303-ffc1-9d13-493d159d305c</v>
    <v>en-AU</v>
    <v>Map</v>
  </rv>
  <rv s="1">
    <v>536870912</v>
    <v>Ain</v>
    <v>71607760-ab2a-d381-87a5-d1eac5be2f1c</v>
    <v>en-AU</v>
    <v>Map</v>
  </rv>
  <rv s="1">
    <v>536870912</v>
    <v>Val-d'Oise</v>
    <v>0ac64226-15b9-f259-7f89-a07ffeac79ec</v>
    <v>en-AU</v>
    <v>Map</v>
  </rv>
  <rv s="1">
    <v>536870912</v>
    <v>Savoie</v>
    <v>b37e2d23-cea0-3534-4dd1-b0d7dd6fde8f</v>
    <v>en-AU</v>
    <v>Map</v>
  </rv>
  <rv s="1">
    <v>536870912</v>
    <v>Réunion</v>
    <v>7d1fa0b0-e3d7-d903-d64d-489c03fd0a75</v>
    <v>en-AU</v>
    <v>Map</v>
  </rv>
  <rv s="1">
    <v>536870912</v>
    <v>Yonne</v>
    <v>154c2e88-9a11-4cd1-d5e3-87f6a02d46f5</v>
    <v>en-AU</v>
    <v>Map</v>
  </rv>
  <rv s="1">
    <v>536870912</v>
    <v>Lot</v>
    <v>e4a39c0f-80df-9cf6-8c6c-e8a2a63fec3a</v>
    <v>en-AU</v>
    <v>Map</v>
  </rv>
  <rv s="1">
    <v>536870912</v>
    <v>Vendée</v>
    <v>7fe21032-33eb-c61f-ab06-3796d48b9159</v>
    <v>en-AU</v>
    <v>Map</v>
  </rv>
  <rv s="1">
    <v>536870912</v>
    <v>Drôme</v>
    <v>292bc275-84e4-8bc3-5400-14bc5ca71d73</v>
    <v>en-AU</v>
    <v>Map</v>
  </rv>
  <rv s="1">
    <v>536870912</v>
    <v>Martinique</v>
    <v>f245adef-ee09-9352-e265-2a287e5eadbe</v>
    <v>en-AU</v>
    <v>Map</v>
  </rv>
  <rv s="1">
    <v>536870912</v>
    <v>Hauts-de-Seine</v>
    <v>b65da94e-a174-9970-cad6-b3bd1bbe50f8</v>
    <v>en-AU</v>
    <v>Map</v>
  </rv>
  <rv s="1">
    <v>536870912</v>
    <v>Gironde</v>
    <v>5ac5e96b-c1a3-0353-c9e6-6e32bcd9b2a1</v>
    <v>en-AU</v>
    <v>Map</v>
  </rv>
  <rv s="1">
    <v>536870912</v>
    <v>Dordogne</v>
    <v>be1aea9d-0a5e-02e0-5905-9fdf5c3a0511</v>
    <v>en-AU</v>
    <v>Map</v>
  </rv>
  <rv s="1">
    <v>536870912</v>
    <v>Jura</v>
    <v>1c0af201-ce58-8ae7-5f8c-67fdaa748fb2</v>
    <v>en-AU</v>
    <v>Map</v>
  </rv>
  <rv s="1">
    <v>536870912</v>
    <v>Indre</v>
    <v>644a2058-4d87-9f16-ed9e-dff4729d747c</v>
    <v>en-AU</v>
    <v>Map</v>
  </rv>
  <rv s="1">
    <v>536870912</v>
    <v>Guadeloupe</v>
    <v>56b80aaa-d840-1a73-13ba-70eb9b61a642</v>
    <v>en-AU</v>
    <v>Map</v>
  </rv>
  <rv s="1">
    <v>536870912</v>
    <v>Aube</v>
    <v>1792c130-60be-106e-1e44-cc254919ce05</v>
    <v>en-AU</v>
    <v>Map</v>
  </rv>
  <rv s="1">
    <v>536870912</v>
    <v>Oise</v>
    <v>a806252b-efff-01b7-91bd-c36bc35224f3</v>
    <v>en-AU</v>
    <v>Map</v>
  </rv>
  <rv s="1">
    <v>536870912</v>
    <v>Vienne</v>
    <v>108aa0c8-eac5-ed42-9c55-7576e85f4a8f</v>
    <v>en-AU</v>
    <v>Map</v>
  </rv>
  <rv s="1">
    <v>536870912</v>
    <v>Ardèche</v>
    <v>bf1c9742-98a2-4942-a0cb-c8a2f0ff9701</v>
    <v>en-AU</v>
    <v>Map</v>
  </rv>
  <rv s="1">
    <v>536870912</v>
    <v>Vosges</v>
    <v>5bd42721-6632-bb30-1f77-8a3f762976ac</v>
    <v>en-AU</v>
    <v>Map</v>
  </rv>
  <rv s="1">
    <v>536870912</v>
    <v>Saint Pierre and Miquelon</v>
    <v>aa096cf4-a54e-cd44-7204-c28310ca40f4</v>
    <v>en-AU</v>
    <v>Map</v>
  </rv>
  <rv s="1">
    <v>536870912</v>
    <v>French Guiana</v>
    <v>328feb88-20d1-8674-1574-3ce8cc0bc9e9</v>
    <v>en-AU</v>
    <v>Map</v>
  </rv>
  <rv s="1">
    <v>536870912</v>
    <v>Rhône</v>
    <v>cc174d15-ddf1-2f1e-8656-f3af821f4831</v>
    <v>en-AU</v>
    <v>Map</v>
  </rv>
  <rv s="1">
    <v>536870912</v>
    <v>Calvados</v>
    <v>c94f1118-6a31-5bbb-b12c-593bc8d4c180</v>
    <v>en-AU</v>
    <v>Map</v>
  </rv>
  <rv s="1">
    <v>536870912</v>
    <v>Saint Barthélemy</v>
    <v>5c5081a9-306e-4f05-73a2-32b95a4b8600</v>
    <v>en-AU</v>
    <v>Map</v>
  </rv>
  <rv s="1">
    <v>536870912</v>
    <v>Charente</v>
    <v>650da742-ab9d-e1cf-2b50-4b271b4c82ae</v>
    <v>en-AU</v>
    <v>Map</v>
  </rv>
  <rv s="1">
    <v>536870912</v>
    <v>Pas-de-Calais</v>
    <v>0440f94f-7798-d9cc-6b38-da253dcc8637</v>
    <v>en-AU</v>
    <v>Map</v>
  </rv>
  <rv s="1">
    <v>536870912</v>
    <v>Saône-et-Loire</v>
    <v>00a02b2b-4704-ef60-955a-22d0fd2b7f56</v>
    <v>en-AU</v>
    <v>Map</v>
  </rv>
  <rv s="1">
    <v>536870912</v>
    <v>Landes</v>
    <v>fb21cbe8-be4b-f5f6-6e17-738a5f878e58</v>
    <v>en-AU</v>
    <v>Map</v>
  </rv>
  <rv s="1">
    <v>536870912</v>
    <v>Aveyron</v>
    <v>661b9ea4-381a-b275-475e-c080ae790696</v>
    <v>en-AU</v>
    <v>Map</v>
  </rv>
  <rv s="1">
    <v>536870912</v>
    <v>Cantal</v>
    <v>e9810dcc-9312-b403-0145-c937d59e4ce7</v>
    <v>en-AU</v>
    <v>Map</v>
  </rv>
  <rv s="1">
    <v>536870912</v>
    <v>Seine-et-Marne</v>
    <v>584f98fc-30fd-f6be-956d-5aba683c1b4c</v>
    <v>en-AU</v>
    <v>Map</v>
  </rv>
  <rv s="1">
    <v>536870912</v>
    <v>Ille-et-Vilaine</v>
    <v>81c210ee-46e3-91d8-1da8-228bb8a241f2</v>
    <v>en-AU</v>
    <v>Map</v>
  </rv>
  <rv s="1">
    <v>536870912</v>
    <v>Haute-Savoie</v>
    <v>a978c224-46e5-a035-f725-4b94288b7694</v>
    <v>en-AU</v>
    <v>Map</v>
  </rv>
  <rv s="1">
    <v>536870912</v>
    <v>Loire-Atlantique</v>
    <v>bf4a4628-ceb5-b5d0-4889-890b473d3127</v>
    <v>en-AU</v>
    <v>Map</v>
  </rv>
  <rv s="1">
    <v>536870912</v>
    <v>Nouvelle-Aquitaine</v>
    <v>7955f423-af31-d2e0-f045-b14668178865</v>
    <v>en-AU</v>
    <v>Map</v>
  </rv>
  <rv s="1">
    <v>536870912</v>
    <v>Charente-Maritime</v>
    <v>10a89f8a-f91f-d426-88f4-6a1ac9788f5d</v>
    <v>en-AU</v>
    <v>Map</v>
  </rv>
  <rv s="1">
    <v>536870912</v>
    <v>Deux-Sèvres</v>
    <v>a5ffcc63-68c6-7a82-3a9e-7002aefac16b</v>
    <v>en-AU</v>
    <v>Map</v>
  </rv>
  <rv s="1">
    <v>536870912</v>
    <v>Sarthe</v>
    <v>4c97d56e-bc2d-9a00-8c8b-2cc6703c179b</v>
    <v>en-AU</v>
    <v>Map</v>
  </rv>
  <rv s="1">
    <v>536870912</v>
    <v>Haute-Saône</v>
    <v>a2d8b2c4-ec74-84ee-777c-2f8277384514</v>
    <v>en-AU</v>
    <v>Map</v>
  </rv>
  <rv s="1">
    <v>536870912</v>
    <v>Lot-et-Garonne</v>
    <v>847c1ec4-708f-d3ba-ef4a-ba275d255773</v>
    <v>en-AU</v>
    <v>Map</v>
  </rv>
  <rv s="1">
    <v>536870912</v>
    <v>Hautes-Alpes</v>
    <v>92cfefe0-e047-398b-6d1f-6ab195cf9863</v>
    <v>en-AU</v>
    <v>Map</v>
  </rv>
  <rv s="1">
    <v>536870912</v>
    <v>Nord</v>
    <v>bee37859-eaf9-d994-d502-267df9fdc01c</v>
    <v>en-AU</v>
    <v>Map</v>
  </rv>
  <rv s="1">
    <v>536870912</v>
    <v>French Polynesia</v>
    <v>340e15d5-6b74-8497-bbfa-4c1f323f5483</v>
    <v>en-AU</v>
    <v>Map</v>
  </rv>
  <rv s="1">
    <v>536870912</v>
    <v>New Caledonia</v>
    <v>25b2aeab-b390-d01e-1f7f-90be767bd899</v>
    <v>en-AU</v>
    <v>Map</v>
  </rv>
  <rv s="1">
    <v>536870912</v>
    <v>Corsica</v>
    <v>7dae6ff4-03ba-2162-da4b-d4cf544ad43f</v>
    <v>en-AU</v>
    <v>Map</v>
  </rv>
  <rv s="1">
    <v>536870912</v>
    <v>Wallis and Futuna</v>
    <v>db8aa235-58e4-9e3d-8799-6839f3d35025</v>
    <v>en-AU</v>
    <v>Map</v>
  </rv>
  <rv s="1">
    <v>536870912</v>
    <v>Isère</v>
    <v>12375c6d-9f12-163c-5c43-5b6f59406225</v>
    <v>en-AU</v>
    <v>Map</v>
  </rv>
  <rv s="1">
    <v>536870912</v>
    <v>Mayotte</v>
    <v>545cc8bc-c211-076d-ee26-d2ff955eb394</v>
    <v>en-AU</v>
    <v>Map</v>
  </rv>
  <rv s="1">
    <v>536870912</v>
    <v>Centre-Val de Loire</v>
    <v>6aafd8c4-aba3-0388-62a3-d302e77f40c4</v>
    <v>en-AU</v>
    <v>Map</v>
  </rv>
  <rv s="1">
    <v>536870912</v>
    <v>Val-de-Marne</v>
    <v>5b4d53ad-f7a6-a80c-27a1-6adc32898a8b</v>
    <v>en-AU</v>
    <v>Map</v>
  </rv>
  <rv s="1">
    <v>536870912</v>
    <v>Corse-du-Sud</v>
    <v>4844fa58-0f98-1617-f356-09174f8729a3</v>
    <v>en-AU</v>
    <v>Map</v>
  </rv>
  <rv s="1">
    <v>536870912</v>
    <v>Eure-et-Loir</v>
    <v>1e4727b6-6261-8213-f441-5e3789bfe140</v>
    <v>en-AU</v>
    <v>Map</v>
  </rv>
  <rv s="1">
    <v>536870912</v>
    <v>Seine-Saint-Denis</v>
    <v>3d5ea2f7-2680-43ce-73aa-863db59b3648</v>
    <v>en-AU</v>
    <v>Map</v>
  </rv>
  <rv s="1">
    <v>536870912</v>
    <v>Pyrénées-Orientales</v>
    <v>6f559f32-59f1-428e-3959-bbce1712c380</v>
    <v>en-AU</v>
    <v>Map</v>
  </rv>
  <rv s="1">
    <v>536870912</v>
    <v>Bouches-du-Rhône</v>
    <v>d8a7c01f-e5cb-2eb2-d5b6-fc9cc97b3489</v>
    <v>en-AU</v>
    <v>Map</v>
  </rv>
  <rv s="1">
    <v>536870912</v>
    <v>Indre-et-Loire</v>
    <v>57d64575-78c8-e5c0-f5a3-4c4ec79d9bd4</v>
    <v>en-AU</v>
    <v>Map</v>
  </rv>
  <rv s="1">
    <v>536870912</v>
    <v>Ariège</v>
    <v>8550d5a1-b844-4c89-abe4-c6b979c99db4</v>
    <v>en-AU</v>
    <v>Map</v>
  </rv>
  <rv s="1">
    <v>536870912</v>
    <v>Pyrénées-Atlantiques</v>
    <v>7a55ca85-3992-84c3-18bd-faab3cd83815</v>
    <v>en-AU</v>
    <v>Map</v>
  </rv>
  <rv s="1">
    <v>536870912</v>
    <v>Seine-Maritime</v>
    <v>a21dc708-3140-5a55-7d01-803030360fb2</v>
    <v>en-AU</v>
    <v>Map</v>
  </rv>
  <rv s="1">
    <v>536870912</v>
    <v>Hérault</v>
    <v>96589375-a7e9-f023-02e9-25d2769bac95</v>
    <v>en-AU</v>
    <v>Map</v>
  </rv>
  <rv s="1">
    <v>536870912</v>
    <v>Meurthe-et-Moselle</v>
    <v>a85ebbf4-0a84-6ffd-ba7a-00e5d636d799</v>
    <v>en-AU</v>
    <v>Map</v>
  </rv>
  <rv s="1">
    <v>536870912</v>
    <v>Maine-et-Loire</v>
    <v>dbd78e30-07ab-d6d1-cb42-fc01fb10a1e6</v>
    <v>en-AU</v>
    <v>Map</v>
  </rv>
  <rv s="1">
    <v>536870912</v>
    <v>Côte-d'Or</v>
    <v>76b7f10f-67c3-85cf-9245-26043c740b36</v>
    <v>en-AU</v>
    <v>Map</v>
  </rv>
  <rv s="1">
    <v>536870912</v>
    <v>Côtes-d'Armor</v>
    <v>3ac3ca4c-ae1d-7922-48a0-0fffb472646e</v>
    <v>en-AU</v>
    <v>Map</v>
  </rv>
  <rv s="1">
    <v>536870912</v>
    <v>Essonne</v>
    <v>0cc4a3e8-51e5-8308-126a-7f33952f640c</v>
    <v>en-AU</v>
    <v>Map</v>
  </rv>
  <rv s="1">
    <v>536870912</v>
    <v>Alpes-Maritimes</v>
    <v>83901c43-49d0-9f7e-723e-4ca6daaacce2</v>
    <v>en-AU</v>
    <v>Map</v>
  </rv>
  <rv s="1">
    <v>536870912</v>
    <v>Aude</v>
    <v>4dffa200-dea8-f5a0-2240-7e41a42ef177</v>
    <v>en-AU</v>
    <v>Map</v>
  </rv>
  <rv s="1">
    <v>536870912</v>
    <v>Corrèze</v>
    <v>c5e194d5-0ea5-4d9d-9897-23fe510b1a40</v>
    <v>en-AU</v>
    <v>Map</v>
  </rv>
  <rv s="1">
    <v>536870912</v>
    <v>Hautes-Pyrénées</v>
    <v>944accb5-1745-85f2-073a-28399fa8a190</v>
    <v>en-AU</v>
    <v>Map</v>
  </rv>
  <rv s="1">
    <v>536870912</v>
    <v>Alpes-de-Haute-Provence</v>
    <v>2463acbf-5353-3875-acb9-7279cc06fb2c</v>
    <v>en-AU</v>
    <v>Map</v>
  </rv>
  <rv s="1">
    <v>536870912</v>
    <v>Var</v>
    <v>e65178f9-77a3-fb70-b0b7-8c6ca7b078da</v>
    <v>en-AU</v>
    <v>Map</v>
  </rv>
  <rv s="1">
    <v>536870912</v>
    <v>Gard</v>
    <v>a2b00a36-67df-6330-1cb0-8b76f83f62ef</v>
    <v>en-AU</v>
    <v>Map</v>
  </rv>
  <rv s="1">
    <v>536870912</v>
    <v>Loiret</v>
    <v>a6fbc858-6174-1507-1ef3-722b5331eb96</v>
    <v>en-AU</v>
    <v>Map</v>
  </rv>
  <rv s="1">
    <v>536870912</v>
    <v>Loir-et-Cher</v>
    <v>15209369-9104-c387-8520-a5f92fd0704c</v>
    <v>en-AU</v>
    <v>Map</v>
  </rv>
  <rv s="1">
    <v>536870912</v>
    <v>Haute-Garonne</v>
    <v>c75adb65-dddc-9ed9-5ec6-599b9553fdac</v>
    <v>en-AU</v>
    <v>Map</v>
  </rv>
  <rv s="1">
    <v>536870912</v>
    <v>Somme</v>
    <v>37ea7117-b9d2-d6e6-f85c-c89a0b536bc9</v>
    <v>en-AU</v>
    <v>Map</v>
  </rv>
  <rv s="1">
    <v>536870912</v>
    <v>Yvelines</v>
    <v>347a10bd-a260-932d-0437-44fbe26803c7</v>
    <v>en-AU</v>
    <v>Map</v>
  </rv>
  <rv s="1">
    <v>536870912</v>
    <v>Haute-Vienne</v>
    <v>0e6e4aef-9741-f2df-dd2a-70065668ce21</v>
    <v>en-AU</v>
    <v>Map</v>
  </rv>
  <rv s="1">
    <v>536870912</v>
    <v>Bas-Rhin</v>
    <v>43349d05-a47b-cc66-cf48-66301f22f744</v>
    <v>en-AU</v>
    <v>Map</v>
  </rv>
  <rv s="1">
    <v>536870912</v>
    <v>Puy-de-Dôme</v>
    <v>a8c0bbce-45c3-3fe6-28d3-08d27113db03</v>
    <v>en-AU</v>
    <v>Map</v>
  </rv>
  <rv s="1">
    <v>536870912</v>
    <v>Gers</v>
    <v>ceea0c3c-7c1a-09ec-7796-1cce63160125</v>
    <v>en-AU</v>
    <v>Map</v>
  </rv>
  <rv s="1">
    <v>536870912</v>
    <v>Eure</v>
    <v>ed6304ad-df4b-13a8-59be-ea574dc5bae1</v>
    <v>en-AU</v>
    <v>Map</v>
  </rv>
  <rv s="1">
    <v>536870912</v>
    <v>Finistère</v>
    <v>aab13240-a95c-948a-482c-51ffcf16db90</v>
    <v>en-AU</v>
    <v>Map</v>
  </rv>
  <rv s="1">
    <v>536870912</v>
    <v>Cher</v>
    <v>68e66cca-e778-a713-6053-2d9d229657f3</v>
    <v>en-AU</v>
    <v>Map</v>
  </rv>
  <rv s="1">
    <v>536870912</v>
    <v>Morbihan</v>
    <v>d60daed9-494d-85e7-d992-512a02eff123</v>
    <v>en-AU</v>
    <v>Map</v>
  </rv>
  <rv s="1">
    <v>536870912</v>
    <v>Doubs</v>
    <v>57dc7188-cb49-01c6-a78e-078be5045e3d</v>
    <v>en-AU</v>
    <v>Map</v>
  </rv>
  <rv s="1">
    <v>536870912</v>
    <v>Manche</v>
    <v>30cb17cd-689e-aa53-7d74-ad51a66d71d8</v>
    <v>en-AU</v>
    <v>Map</v>
  </rv>
  <rv s="1">
    <v>536870912</v>
    <v>Moselle</v>
    <v>7fc54835-e4c4-4cd9-af2a-bddfbd0c4e94</v>
    <v>en-AU</v>
    <v>Map</v>
  </rv>
  <rv s="1">
    <v>536870912</v>
    <v>Tarn-et-Garonne</v>
    <v>54324480-3892-3992-76d4-5e1c8f8e2ea3</v>
    <v>en-AU</v>
    <v>Map</v>
  </rv>
  <rv s="1">
    <v>536870912</v>
    <v>Allier</v>
    <v>1106a57f-4262-a0a7-7bff-d7a1933e4000</v>
    <v>en-AU</v>
    <v>Map</v>
  </rv>
  <rv s="1">
    <v>536870912</v>
    <v>Vaucluse</v>
    <v>a190e32c-8b86-e903-d3ae-ae3e5feccb71</v>
    <v>en-AU</v>
    <v>Map</v>
  </rv>
  <rv s="1">
    <v>536870912</v>
    <v>Ardennes</v>
    <v>2a95094e-9294-faa3-a8ab-8b2991b9e1a8</v>
    <v>en-AU</v>
    <v>Map</v>
  </rv>
  <rv s="1">
    <v>536870912</v>
    <v>Haute-Marne</v>
    <v>bcc5642c-f3a6-2f37-f938-154c57cf50cd</v>
    <v>en-AU</v>
    <v>Map</v>
  </rv>
  <rv s="1">
    <v>536870912</v>
    <v>Mayenne</v>
    <v>a2360257-339c-4162-b244-ce6258921bba</v>
    <v>en-AU</v>
    <v>Map</v>
  </rv>
  <rv s="1">
    <v>536870912</v>
    <v>Meuse</v>
    <v>4c4d9f68-e7be-4788-ae1c-689c307eb428</v>
    <v>en-AU</v>
    <v>Map</v>
  </rv>
  <rv s="1">
    <v>536870912</v>
    <v>Creuse</v>
    <v>dd371e57-c02d-2940-3824-8abcac3f5b16</v>
    <v>en-AU</v>
    <v>Map</v>
  </rv>
  <rv s="1">
    <v>536870912</v>
    <v>Lozère</v>
    <v>51cda30d-0957-cc60-f449-7cedac5c2f5d</v>
    <v>en-AU</v>
    <v>Map</v>
  </rv>
  <rv s="1">
    <v>536870912</v>
    <v>Territoire de Belfort</v>
    <v>c2174bec-fbf1-67a3-1cbf-0e07fb3c9d85</v>
    <v>en-AU</v>
    <v>Map</v>
  </rv>
  <rv s="1">
    <v>536870912</v>
    <v>Aisne</v>
    <v>f675d7ad-5638-71f6-272f-3013bf6d8b52</v>
    <v>en-AU</v>
    <v>Map</v>
  </rv>
  <rv s="1">
    <v>536870912</v>
    <v>Tarn</v>
    <v>83119498-14bb-1038-fdf0-bb1b17369b30</v>
    <v>en-AU</v>
    <v>Map</v>
  </rv>
  <rv s="1">
    <v>536870912</v>
    <v>Haute-Loire</v>
    <v>7d62611c-1129-1318-46a4-32493d6d49e6</v>
    <v>en-AU</v>
    <v>Map</v>
  </rv>
  <rv s="1">
    <v>536870912</v>
    <v>Haut-Rhin</v>
    <v>389dcf06-db1b-7fea-0231-4921fe772f1b</v>
    <v>en-AU</v>
    <v>Map</v>
  </rv>
  <rv s="1">
    <v>536870912</v>
    <v>Orne</v>
    <v>ef487664-1442-683b-96a6-483af8b24a73</v>
    <v>en-AU</v>
    <v>Map</v>
  </rv>
  <rv s="1">
    <v>536870912</v>
    <v>Haute-Corse</v>
    <v>7cc29b94-94ac-e3ea-e501-0b782e54084b</v>
    <v>en-AU</v>
    <v>Map</v>
  </rv>
  <rv s="1">
    <v>536870912</v>
    <v>Nièvre</v>
    <v>cd451fbc-d1c0-f9b6-4fea-0866a8f9c27c</v>
    <v>en-AU</v>
    <v>Map</v>
  </rv>
  <rv s="1">
    <v>536870912</v>
    <v>Grand Est</v>
    <v>e2f60e84-1701-6d84-e960-ba87138e3631</v>
    <v>en-AU</v>
    <v>Map</v>
  </rv>
  <rv s="1">
    <v>536870912</v>
    <v>Collectivity of Saint Martin</v>
    <v>281a8fb2-1b63-4320-5d31-8f0fb46c4f1a</v>
    <v>en-AU</v>
    <v>Map</v>
  </rv>
  <rv s="1">
    <v>536870912</v>
    <v>Auvergne-Rhône-Alpes</v>
    <v>b53940d0-b739-faf5-78d1-93f189f878c9</v>
    <v>en-AU</v>
    <v>Map</v>
  </rv>
  <rv s="1">
    <v>536870912</v>
    <v>Hauts-de-France</v>
    <v>4eb2d0b0-8845-48d0-9343-9ba3e7fe81a0</v>
    <v>en-AU</v>
    <v>Map</v>
  </rv>
  <rv s="1">
    <v>536870912</v>
    <v>Bourgogne-Franche-Comté</v>
    <v>4bc8dff1-8d72-5341-f405-63c7be8c6672</v>
    <v>en-AU</v>
    <v>Map</v>
  </rv>
  <rv s="1">
    <v>536870912</v>
    <v>French Southern and Antarctic Lands</v>
    <v>b9d52319-44ee-bf16-d95f-72397f26ce4a</v>
    <v>en-AU</v>
    <v>Map</v>
  </rv>
  <rv s="4">
    <v>49</v>
  </rv>
  <rv s="2">
    <fb>0.24229980509910898</fb>
    <v>40</v>
  </rv>
  <rv s="2">
    <fb>0.60699999999999998</fb>
    <v>40</v>
  </rv>
  <rv s="2">
    <fb>8.4270000457763714E-2</fb>
    <v>48</v>
  </rv>
  <rv s="2">
    <fb>54123364</fb>
    <v>12</v>
  </rv>
  <rv s="9">
    <v>#VALUE!</v>
    <v>en-AU</v>
    <v>c7bfe2de-4f82-e23c-ae42-8544b5b5c0ea</v>
    <v>536870912</v>
    <v>1</v>
    <v>237</v>
    <v>65</v>
    <v>France</v>
    <v>8</v>
    <v>9</v>
    <v>Map</v>
    <v>10</v>
    <v>238</v>
    <v>FR</v>
    <v>820</v>
    <v>821</v>
    <v>822</v>
    <v>823</v>
    <v>824</v>
    <v>807</v>
    <v>825</v>
    <v>826</v>
    <v>827</v>
    <v>EUR</v>
    <v>France, officially the French Republic, is a country located primarily in Western Europe. It also includes overseas regions and territories in the Americas and the Atlantic, Pacific and Indian Oceans, giving it one of the largest discontiguous exclusive economic zones in the world. Its metropolitan area extends from the Rhine to the Atlantic Ocean and from the Mediterranean Sea to the English Channel and the North Sea; overseas territories include French Guiana in South America, Saint Pierre and Miquelon in the North Atlantic, the French West Indies, and many islands in Oceania and the Indian Ocean. Its eighteen integral regions span a combined area of 643,801 km² and had a total population of over 68 million as of January 2023. France is a unitary semi-presidential republic with its capital in Paris, the country's largest city and main cultural and commercial centre; other major urban areas include Marseille, Lyon, Toulouse, Lille, Bordeaux, Strasbourg and Nice.</v>
    <v>828</v>
    <v>829</v>
    <v>830</v>
    <v>831</v>
    <v>91</v>
    <v>832</v>
    <v>833</v>
    <v>834</v>
    <v>835</v>
    <v>836</v>
    <v>807</v>
    <v>843</v>
    <v>844</v>
    <v>845</v>
    <v>846</v>
    <v>847</v>
    <v>848</v>
    <v>France</v>
    <v>La Marseillaise</v>
    <v>849</v>
    <v>French Republic</v>
    <v>850</v>
    <v>851</v>
    <v>852</v>
    <v>853</v>
    <v>854</v>
    <v>855</v>
    <v>856</v>
    <v>857</v>
    <v>858</v>
    <v>859</v>
    <v>860</v>
    <v>974</v>
    <v>975</v>
    <v>134</v>
    <v>976</v>
    <v>977</v>
    <v>France</v>
    <v>978</v>
    <v>mdp/vdpid/84</v>
  </rv>
  <rv s="3">
    <v>27</v>
    <v>10</v>
    <v>230</v>
    <v>5</v>
    <v>0</v>
    <v>Image of Paris</v>
  </rv>
  <rv s="1">
    <v>536870912</v>
    <v>Seattle</v>
    <v>5fbba6b8-85e1-4d41-9444-d9055436e473</v>
    <v>en-AU</v>
    <v>Map</v>
  </rv>
  <rv s="1">
    <v>536870912</v>
    <v>King County</v>
    <v>54389684-d1e7-09ad-33b0-d0587d219a6e</v>
    <v>en-AU</v>
    <v>Map</v>
  </rv>
  <rv s="2">
    <fb>369.2</fb>
    <v>12</v>
  </rv>
  <rv s="3">
    <v>29</v>
    <v>10</v>
    <v>247</v>
    <v>7</v>
    <v>0</v>
    <v>Image of Seattle</v>
  </rv>
  <rv s="2">
    <fb>47.603228999999999</fb>
    <v>14</v>
  </rv>
  <rv s="1">
    <v>805306368</v>
    <v>Bruce Harrell (Mayor)</v>
    <v>a3002d35-4b06-4b03-40c7-10b98d6e23f2</v>
    <v>en-AU</v>
    <v>Generic</v>
  </rv>
  <rv s="4">
    <v>50</v>
  </rv>
  <rv s="5">
    <v>https://www.bing.com/search?q=seattle&amp;form=skydnc</v>
    <v>Learn more on Bing</v>
  </rv>
  <rv s="2">
    <fb>-122.33028</fb>
    <v>14</v>
  </rv>
  <rv s="2">
    <fb>737015</fb>
    <v>12</v>
  </rv>
  <rv s="12">
    <v>#VALUE!</v>
    <v>en-AU</v>
    <v>5fbba6b8-85e1-4d41-9444-d9055436e473</v>
    <v>536870912</v>
    <v>1</v>
    <v>246</v>
    <v>100</v>
    <v>Seattle</v>
    <v>8</v>
    <v>9</v>
    <v>Map</v>
    <v>10</v>
    <v>74</v>
    <v>622</v>
    <v>982</v>
    <v>983</v>
    <v>571</v>
    <v>Seattle is a seaport city on the West Coast of the United States. It is the seat of King County, Washington. With a 2020 population of 737,015, it is the largest city in both the state of Washington and the Pacific Northwest region of North America. The Seattle metropolitan area's population is 4.02 million, making it the 15th-largest in the United States. Its growth rate of 21.1% between 2010 and 2020 made it one of country's fastest-growing large cities.</v>
    <v>984</v>
    <v>985</v>
    <v>987</v>
    <v>988</v>
    <v>989</v>
    <v>Seattle</v>
    <v>990</v>
    <v>579</v>
    <v>Seattle</v>
    <v>mdp/vdpid/4860655131336638465</v>
  </rv>
  <rv s="3">
    <v>29</v>
    <v>10</v>
    <v>247</v>
    <v>5</v>
    <v>0</v>
    <v>Image of Seattle</v>
  </rv>
  <rv s="3">
    <v>10</v>
    <v>10</v>
    <v>93</v>
    <v>5</v>
    <v>0</v>
    <v>Image of Sydney</v>
  </rv>
  <rv s="3">
    <v>19</v>
    <v>10</v>
    <v>165</v>
    <v>5</v>
    <v>0</v>
    <v>Image of Tokyo</v>
  </rv>
  <rv s="1">
    <v>536870912</v>
    <v>Vancouver</v>
    <v>d9a176fc-df40-2288-f646-b6bf5b7d4a9b</v>
    <v>en-AU</v>
    <v>Map</v>
  </rv>
  <rv s="1">
    <v>536870912</v>
    <v>Greater Vancouver</v>
    <v>0d1740ae-3591-977e-2b95-7f65b8bc6e9d</v>
    <v>en-AU</v>
    <v>Map</v>
  </rv>
  <rv s="2">
    <fb>114.97</fb>
    <v>12</v>
  </rv>
  <rv s="3">
    <v>30</v>
    <v>10</v>
    <v>254</v>
    <v>7</v>
    <v>0</v>
    <v>Image of Vancouver</v>
  </rv>
  <rv s="2">
    <fb>49.263565700000001</fb>
    <v>14</v>
  </rv>
  <rv s="1">
    <v>805306368</v>
    <v>Kennedy Stewart (Mayor)</v>
    <v>a707fbdf-b17c-6f45-5fd5-f7fa88b8303d</v>
    <v>en-AU</v>
    <v>Generic</v>
  </rv>
  <rv s="4">
    <v>51</v>
  </rv>
  <rv s="5">
    <v>https://www.bing.com/search?q=vancouver+canada&amp;form=skydnc</v>
    <v>Learn more on Bing</v>
  </rv>
  <rv s="2">
    <fb>-123.1385715</fb>
    <v>14</v>
  </rv>
  <rv s="2">
    <fb>662248</fb>
    <v>12</v>
  </rv>
  <rv s="12">
    <v>#VALUE!</v>
    <v>en-AU</v>
    <v>d9a176fc-df40-2288-f646-b6bf5b7d4a9b</v>
    <v>536870912</v>
    <v>1</v>
    <v>253</v>
    <v>100</v>
    <v>Vancouver</v>
    <v>8</v>
    <v>9</v>
    <v>Map</v>
    <v>10</v>
    <v>92</v>
    <v>774</v>
    <v>996</v>
    <v>997</v>
    <v>727</v>
    <v>Vancouver is a major city in western Canada, located in the Lower Mainland region of British Columbia. As the most populous city in the province, the 2021 Canadian census recorded 662,248 people in the city, up from 631,486 in 2016. The Greater Vancouver area had a population of 2.6 million in 2021, making it the third-largest metropolitan area in Canada. Greater Vancouver, along with the Fraser Valley, comprises the Lower Mainland with a regional population of over 3 million. Vancouver has the highest population density in Canada, with over 5,700 people per square kilometre, and fourth highest in North America.</v>
    <v>998</v>
    <v>999</v>
    <v>1001</v>
    <v>1002</v>
    <v>1003</v>
    <v>Vancouver</v>
    <v>1004</v>
    <v>579</v>
    <v>Vancouver</v>
    <v>mdp/vdpid/4859488649827319809</v>
  </rv>
  <rv s="3">
    <v>30</v>
    <v>10</v>
    <v>254</v>
    <v>5</v>
    <v>0</v>
    <v>Image of Vancouver</v>
  </rv>
  <rv s="0">
    <v>31</v>
    <v>1</v>
    <v>0</v>
    <v>0</v>
  </rv>
  <rv s="0">
    <v>32</v>
    <v>1</v>
    <v>0</v>
    <v>0</v>
  </rv>
  <rv s="0">
    <v>33</v>
    <v>1</v>
    <v>0</v>
    <v>0</v>
  </rv>
  <rv s="0">
    <v>34</v>
    <v>1</v>
    <v>0</v>
    <v>0</v>
  </rv>
  <rv s="0">
    <v>35</v>
    <v>1</v>
    <v>0</v>
    <v>0</v>
  </rv>
  <rv s="0">
    <v>36</v>
    <v>1</v>
    <v>0</v>
    <v>0</v>
  </rv>
  <rv s="0">
    <v>37</v>
    <v>1</v>
    <v>0</v>
    <v>0</v>
  </rv>
  <rv s="0">
    <v>38</v>
    <v>1</v>
    <v>0</v>
    <v>0</v>
  </rv>
  <rv s="0">
    <v>39</v>
    <v>1</v>
    <v>0</v>
    <v>0</v>
  </rv>
  <rv s="0">
    <v>0</v>
    <v>1</v>
    <v>0</v>
    <v>0</v>
  </rv>
  <rv s="0">
    <v>40</v>
    <v>1</v>
    <v>0</v>
    <v>0</v>
  </rv>
  <rv s="0">
    <v>41</v>
    <v>1</v>
    <v>0</v>
    <v>0</v>
  </rv>
  <rv s="0">
    <v>42</v>
    <v>1</v>
    <v>0</v>
    <v>0</v>
  </rv>
  <rv s="0">
    <v>43</v>
    <v>1</v>
    <v>0</v>
    <v>0</v>
  </rv>
  <rv s="0">
    <v>44</v>
    <v>1</v>
    <v>0</v>
    <v>0</v>
  </rv>
  <rv s="0">
    <v>45</v>
    <v>1</v>
    <v>0</v>
    <v>0</v>
  </rv>
  <rv s="0">
    <v>46</v>
    <v>1</v>
    <v>0</v>
    <v>0</v>
  </rv>
  <rv s="0">
    <v>47</v>
    <v>1</v>
    <v>0</v>
    <v>0</v>
  </rv>
  <rv s="0">
    <v>48</v>
    <v>1</v>
    <v>0</v>
    <v>0</v>
  </rv>
  <rv s="0">
    <v>49</v>
    <v>1</v>
    <v>0</v>
    <v>0</v>
  </rv>
  <rv s="0">
    <v>50</v>
    <v>1</v>
    <v>0</v>
    <v>0</v>
  </rv>
  <rv s="0">
    <v>51</v>
    <v>1</v>
    <v>0</v>
    <v>0</v>
  </rv>
  <rv s="0">
    <v>52</v>
    <v>1</v>
    <v>0</v>
    <v>0</v>
  </rv>
  <rv s="1">
    <v>536870912</v>
    <v>Austria</v>
    <v>c3f78b59-5e8d-133a-d0e2-ff2e71c4a5d5</v>
    <v>en-AU</v>
    <v>Map</v>
  </rv>
  <rv s="2">
    <fb>0.32356676139641499</fb>
    <v>40</v>
  </rv>
  <rv s="2">
    <fb>83871</fb>
    <v>12</v>
  </rv>
  <rv s="2">
    <fb>21000</fb>
    <v>12</v>
  </rv>
  <rv s="2">
    <fb>9.6999999999999993</fb>
    <v>41</v>
  </rv>
  <rv s="2">
    <fb>43</fb>
    <v>42</v>
  </rv>
  <rv s="1">
    <v>536870912</v>
    <v>Vienna</v>
    <v>a844b6d2-ff6e-902b-d359-8f7db08f7bb9</v>
    <v>en-AU</v>
    <v>Map</v>
  </rv>
  <rv s="2">
    <fb>61447.919000000002</fb>
    <v>12</v>
  </rv>
  <rv s="2">
    <fb>118.057979804947</fb>
    <v>43</v>
  </rv>
  <rv s="2">
    <fb>1.5308955342270201E-2</fb>
    <v>40</v>
  </rv>
  <rv s="2">
    <fb>8355.8419518213395</fb>
    <v>12</v>
  </rv>
  <rv s="2">
    <fb>1.47</fb>
    <v>41</v>
  </rv>
  <rv s="2">
    <fb>0.46905712836916402</fb>
    <v>40</v>
  </rv>
  <rv s="2">
    <fb>65.661821989472699</fb>
    <v>44</v>
  </rv>
  <rv s="2">
    <fb>1.2</fb>
    <v>45</v>
  </rv>
  <rv s="2">
    <fb>446314739528.46997</fb>
    <v>46</v>
  </rv>
  <rv s="2">
    <fb>1.0311315000000001</fb>
    <v>40</v>
  </rv>
  <rv s="2">
    <fb>0.85057140000000009</fb>
    <v>40</v>
  </rv>
  <rv s="3">
    <v>53</v>
    <v>10</v>
    <v>266</v>
    <v>7</v>
    <v>0</v>
    <v>Image of Austria</v>
  </rv>
  <rv s="2">
    <fb>2.9</fb>
    <v>44</v>
  </rv>
  <rv s="1">
    <v>805306368</v>
    <v>Alexander Van der Bellen (President)</v>
    <v>09a88c4e-ba78-3b88-7539-fedb6d48b4a2</v>
    <v>en-AU</v>
    <v>Generic</v>
  </rv>
  <rv s="1">
    <v>805306368</v>
    <v>Mario Kunasek (Minister)</v>
    <v>b9cf9ee5-9f78-2ad2-8dba-3c4e5f9e27ff</v>
    <v>en-AU</v>
    <v>Generic</v>
  </rv>
  <rv s="1">
    <v>805306368</v>
    <v>Christoph Grabenwarter (President)</v>
    <v>c5714762-0bb1-0545-cba7-873dd2ba9aa3</v>
    <v>en-AU</v>
    <v>Generic</v>
  </rv>
  <rv s="4">
    <v>52</v>
  </rv>
  <rv s="5">
    <v>https://www.bing.com/search?q=austria&amp;form=skydnc</v>
    <v>Learn more on Bing</v>
  </rv>
  <rv s="2">
    <fb>81.643902439024401</fb>
    <v>44</v>
  </rv>
  <rv s="2">
    <fb>133098220000</fb>
    <v>46</v>
  </rv>
  <rv s="2">
    <fb>0.179240277</fb>
    <v>40</v>
  </rv>
  <rv s="2">
    <fb>5.1696999999999997</fb>
    <v>41</v>
  </rv>
  <rv s="2">
    <fb>8877067</fb>
    <v>12</v>
  </rv>
  <rv s="2">
    <fb>0.23100000000000001</fb>
    <v>40</v>
  </rv>
  <rv s="2">
    <fb>0.23</fb>
    <v>40</v>
  </rv>
  <rv s="2">
    <fb>0.37799999999999995</fb>
    <v>40</v>
  </rv>
  <rv s="2">
    <fb>0.03</fb>
    <v>40</v>
  </rv>
  <rv s="2">
    <fb>0.08</fb>
    <v>40</v>
  </rv>
  <rv s="2">
    <fb>0.13300000000000001</fb>
    <v>40</v>
  </rv>
  <rv s="2">
    <fb>0.17800000000000002</fb>
    <v>40</v>
  </rv>
  <rv s="2">
    <fb>0.60683998107910198</fb>
    <v>40</v>
  </rv>
  <rv s="1">
    <v>536870912</v>
    <v>Tyrol</v>
    <v>bbfb1e8f-7c58-8f12-9249-9ff4d210f1d6</v>
    <v>en-AU</v>
    <v>Map</v>
  </rv>
  <rv s="1">
    <v>536870912</v>
    <v>Carinthia</v>
    <v>5e37573b-7455-bff5-b6e2-1efd0b0d6059</v>
    <v>en-AU</v>
    <v>Map</v>
  </rv>
  <rv s="1">
    <v>536870912</v>
    <v>Styria</v>
    <v>27e5c768-8121-a58a-3641-f4576289d790</v>
    <v>en-AU</v>
    <v>Map</v>
  </rv>
  <rv s="1">
    <v>536870912</v>
    <v>Upper Austria</v>
    <v>5eda3d8d-2623-8c5c-71b9-98e76b245f37</v>
    <v>en-AU</v>
    <v>Map</v>
  </rv>
  <rv s="1">
    <v>536870912</v>
    <v>Salzburg</v>
    <v>f1e6feb1-ca38-e293-2657-06a535e7d8ed</v>
    <v>en-AU</v>
    <v>Map</v>
  </rv>
  <rv s="1">
    <v>536870912</v>
    <v>Lower Austria</v>
    <v>4dcd6132-5fe3-19ce-a37c-ff75732178e2</v>
    <v>en-AU</v>
    <v>Map</v>
  </rv>
  <rv s="1">
    <v>536870912</v>
    <v>Burgenland</v>
    <v>20b1c17e-6204-a0df-6047-2725dec16761</v>
    <v>en-AU</v>
    <v>Map</v>
  </rv>
  <rv s="1">
    <v>536870912</v>
    <v>Vorarlberg</v>
    <v>515e6b8f-2ef0-2ac9-184c-2834f6770193</v>
    <v>en-AU</v>
    <v>Map</v>
  </rv>
  <rv s="4">
    <v>53</v>
  </rv>
  <rv s="2">
    <fb>0.25405547466329398</fb>
    <v>40</v>
  </rv>
  <rv s="2">
    <fb>0.51400000000000001</fb>
    <v>40</v>
  </rv>
  <rv s="2">
    <fb>4.6739997863769499E-2</fb>
    <v>48</v>
  </rv>
  <rv s="2">
    <fb>5194416</fb>
    <v>12</v>
  </rv>
  <rv s="18">
    <v>#VALUE!</v>
    <v>en-AU</v>
    <v>c3f78b59-5e8d-133a-d0e2-ff2e71c4a5d5</v>
    <v>536870912</v>
    <v>1</v>
    <v>263</v>
    <v>264</v>
    <v>Austria</v>
    <v>8</v>
    <v>9</v>
    <v>Map</v>
    <v>10</v>
    <v>265</v>
    <v>AT</v>
    <v>1031</v>
    <v>1032</v>
    <v>1033</v>
    <v>1034</v>
    <v>1035</v>
    <v>1036</v>
    <v>1037</v>
    <v>1038</v>
    <v>1039</v>
    <v>EUR</v>
    <v>Austria, formally the Republic of Austria, is a landlocked country in Central Europe, lying in the Eastern Alps. It is a federation of nine provinces, one of which is the capital, Vienna, the most populous city and province. Austria is bordered by Germany to the northwest, the Czech Republic to the north, Slovakia to the northeast, Hungary to the east, Slovenia and Italy to the south, and Switzerland and Liechtenstein to the west. The country occupies an area of 83,871 km² and has a population of 9 million.</v>
    <v>1040</v>
    <v>1041</v>
    <v>1042</v>
    <v>1043</v>
    <v>1044</v>
    <v>1045</v>
    <v>1046</v>
    <v>1047</v>
    <v>1048</v>
    <v>1049</v>
    <v>1036</v>
    <v>1053</v>
    <v>1054</v>
    <v>1055</v>
    <v>1056</v>
    <v>494</v>
    <v>Austria</v>
    <v>Land der Berge, Land am Strome</v>
    <v>106</v>
    <v>Republic of Austria</v>
    <v>1057</v>
    <v>1058</v>
    <v>1059</v>
    <v>1060</v>
    <v>1061</v>
    <v>1062</v>
    <v>1063</v>
    <v>1064</v>
    <v>1065</v>
    <v>1066</v>
    <v>1067</v>
    <v>1076</v>
    <v>1077</v>
    <v>134</v>
    <v>1078</v>
    <v>1079</v>
    <v>Austria</v>
    <v>1080</v>
    <v>mdp/vdpid/14</v>
  </rv>
  <rv s="0">
    <v>54</v>
    <v>1</v>
    <v>0</v>
    <v>0</v>
  </rv>
  <rv s="1">
    <v>536870912</v>
    <v>Belgium</v>
    <v>ac5bcc34-e1cd-2e76-9d31-fb1be1159a5e</v>
    <v>en-AU</v>
    <v>Map</v>
  </rv>
  <rv s="2">
    <fb>0.44610305443465298</fb>
    <v>40</v>
  </rv>
  <rv s="2">
    <fb>30528</fb>
    <v>12</v>
  </rv>
  <rv s="2">
    <fb>32000</fb>
    <v>12</v>
  </rv>
  <rv s="2">
    <fb>10.3</fb>
    <v>41</v>
  </rv>
  <rv s="2">
    <fb>32</fb>
    <v>42</v>
  </rv>
  <rv s="1">
    <v>536870912</v>
    <v>City of Brussels</v>
    <v>95e13b04-adba-5f35-d2c5-f828990ca1fd</v>
    <v>en-AU</v>
    <v>Map</v>
  </rv>
  <rv s="2">
    <fb>96889.474000000002</fb>
    <v>12</v>
  </rv>
  <rv s="2">
    <fb>117.11045718797099</fb>
    <v>43</v>
  </rv>
  <rv s="2">
    <fb>1.43681956996435E-2</fb>
    <v>40</v>
  </rv>
  <rv s="2">
    <fb>7709.1230778824702</fb>
    <v>12</v>
  </rv>
  <rv s="2">
    <fb>1.62</fb>
    <v>41</v>
  </rv>
  <rv s="2">
    <fb>0.22583884638555801</fb>
    <v>40</v>
  </rv>
  <rv s="2">
    <fb>75.870784353682396</fb>
    <v>44</v>
  </rv>
  <rv s="2">
    <fb>1.43</fb>
    <v>45</v>
  </rv>
  <rv s="2">
    <fb>529606710418.03802</fb>
    <v>46</v>
  </rv>
  <rv s="2">
    <fb>1.0390557</fb>
    <v>40</v>
  </rv>
  <rv s="2">
    <fb>0.79661730000000008</fb>
    <v>40</v>
  </rv>
  <rv s="3">
    <v>55</v>
    <v>10</v>
    <v>278</v>
    <v>7</v>
    <v>0</v>
    <v>Image of Belgium</v>
  </rv>
  <rv s="1">
    <v>536870912</v>
    <v>Brussels</v>
    <v>f77206fd-fe4f-6c8e-5588-1d0651b151ea</v>
    <v>en-AU</v>
    <v>Map</v>
  </rv>
  <rv s="5">
    <v>https://www.bing.com/search?q=belgium&amp;form=skydnc</v>
    <v>Learn more on Bing</v>
  </rv>
  <rv s="2">
    <fb>81.595121951219497</fb>
    <v>44</v>
  </rv>
  <rv s="2">
    <fb>321093542983.70203</fb>
    <v>46</v>
  </rv>
  <rv s="2">
    <fb>10.31</fb>
    <v>45</v>
  </rv>
  <rv s="4">
    <v>54</v>
  </rv>
  <rv s="2">
    <fb>0.17567192210000002</fb>
    <v>40</v>
  </rv>
  <rv s="2">
    <fb>3.0709</fb>
    <v>41</v>
  </rv>
  <rv s="2">
    <fb>11484055</fb>
    <v>12</v>
  </rv>
  <rv s="2">
    <fb>0.22699999999999998</fb>
    <v>40</v>
  </rv>
  <rv s="2">
    <fb>0.36299999999999999</fb>
    <v>40</v>
  </rv>
  <rv s="2">
    <fb>3.3000000000000002E-2</fb>
    <v>40</v>
  </rv>
  <rv s="2">
    <fb>8.6999999999999994E-2</fb>
    <v>40</v>
  </rv>
  <rv s="2">
    <fb>0.14199999999999999</fb>
    <v>40</v>
  </rv>
  <rv s="2">
    <fb>0.18100000000000002</fb>
    <v>40</v>
  </rv>
  <rv s="2">
    <fb>0.53562000274658206</fb>
    <v>40</v>
  </rv>
  <rv s="4">
    <v>55</v>
  </rv>
  <rv s="2">
    <fb>0.23994106172459101</fb>
    <v>40</v>
  </rv>
  <rv s="2">
    <fb>0.55399999999999994</fb>
    <v>40</v>
  </rv>
  <rv s="2">
    <fb>5.5890002250671394E-2</fb>
    <v>48</v>
  </rv>
  <rv s="2">
    <fb>11259082</fb>
    <v>12</v>
  </rv>
  <rv s="19">
    <v>#VALUE!</v>
    <v>en-AU</v>
    <v>ac5bcc34-e1cd-2e76-9d31-fb1be1159a5e</v>
    <v>536870912</v>
    <v>1</v>
    <v>275</v>
    <v>276</v>
    <v>Belgium</v>
    <v>8</v>
    <v>9</v>
    <v>Map</v>
    <v>10</v>
    <v>277</v>
    <v>BE</v>
    <v>1084</v>
    <v>1085</v>
    <v>1086</v>
    <v>1087</v>
    <v>1088</v>
    <v>1089</v>
    <v>1090</v>
    <v>1091</v>
    <v>1092</v>
    <v>EUR</v>
    <v>Belgium, officially the Kingdom of Belgium, is a country in Northwestern Europe. The country is bordered by the Netherlands to the north, Germany to the east, Luxembourg to the southeast, France to the southwest, and the North Sea to the northwest. It covers an area of 30,528 km² and has a population of more than 11.5 million, making it the 22nd most densely populated country in the world and the 6th most densely populated country in Europe, with a density of 376/km². Belgium is part of an area known as the Low Countries, historically a somewhat larger region than the Benelux group of states, as it also included parts of northern France. The capital and largest city is Brussels; other major cities are Antwerp, Ghent, Charleroi, Liège, Bruges, Namur, and Leuven.</v>
    <v>1093</v>
    <v>1094</v>
    <v>1095</v>
    <v>1096</v>
    <v>1097</v>
    <v>1098</v>
    <v>1099</v>
    <v>1100</v>
    <v>1101</v>
    <v>1049</v>
    <v>1102</v>
    <v>1103</v>
    <v>1104</v>
    <v>1105</v>
    <v>494</v>
    <v>1106</v>
    <v>Belgium</v>
    <v>Brabançonne</v>
    <v>1107</v>
    <v>Kingdom of Belgium</v>
    <v>1108</v>
    <v>1109</v>
    <v>1110</v>
    <v>1111</v>
    <v>853</v>
    <v>1112</v>
    <v>1113</v>
    <v>1114</v>
    <v>1115</v>
    <v>1116</v>
    <v>1117</v>
    <v>1118</v>
    <v>1119</v>
    <v>134</v>
    <v>1120</v>
    <v>1121</v>
    <v>Belgium</v>
    <v>1122</v>
    <v>mdp/vdpid/21</v>
  </rv>
  <rv s="0">
    <v>56</v>
    <v>1</v>
    <v>0</v>
    <v>0</v>
  </rv>
  <rv s="0">
    <v>57</v>
    <v>1</v>
    <v>0</v>
    <v>0</v>
  </rv>
  <rv s="1">
    <v>536870912</v>
    <v>Colombia</v>
    <v>c396e3d8-2a85-d230-f691-7850536d840e</v>
    <v>en-AU</v>
    <v>Map</v>
  </rv>
  <rv s="2">
    <fb>0.40257414657503404</fb>
    <v>40</v>
  </rv>
  <rv s="2">
    <fb>1138910</fb>
    <v>12</v>
  </rv>
  <rv s="2">
    <fb>481000</fb>
    <v>12</v>
  </rv>
  <rv s="2">
    <fb>14.882</fb>
    <v>41</v>
  </rv>
  <rv s="2">
    <fb>57</fb>
    <v>42</v>
  </rv>
  <rv s="1">
    <v>536870912</v>
    <v>Bogotá</v>
    <v>66b24d5c-468c-2dd6-e6ce-34504b6f6cb4</v>
    <v>en-AU</v>
    <v>Map</v>
  </rv>
  <rv s="2">
    <fb>97813.558000000005</fb>
    <v>12</v>
  </rv>
  <rv s="2">
    <fb>140.95037394202501</fb>
    <v>43</v>
  </rv>
  <rv s="2">
    <fb>3.52549273618952E-2</fb>
    <v>40</v>
  </rv>
  <rv s="2">
    <fb>1312.1575030143699</fb>
    <v>12</v>
  </rv>
  <rv s="2">
    <fb>1.8069999999999999</fb>
    <v>41</v>
  </rv>
  <rv s="2">
    <fb>0.52703938288643504</fb>
    <v>40</v>
  </rv>
  <rv s="2">
    <fb>76.685692626893996</fb>
    <v>44</v>
  </rv>
  <rv s="2">
    <fb>0.68</fb>
    <v>45</v>
  </rv>
  <rv s="2">
    <fb>323802808108.24597</fb>
    <v>46</v>
  </rv>
  <rv s="2">
    <fb>1.1452666</fb>
    <v>40</v>
  </rv>
  <rv s="2">
    <fb>0.55327490000000001</fb>
    <v>40</v>
  </rv>
  <rv s="3">
    <v>58</v>
    <v>10</v>
    <v>287</v>
    <v>7</v>
    <v>0</v>
    <v>Image of Colombia</v>
  </rv>
  <rv s="2">
    <fb>12.2</fb>
    <v>44</v>
  </rv>
  <rv s="1">
    <v>805306368</v>
    <v>Amilkar Acosta Medina (Minister)</v>
    <v>3fe48c84-f65b-282d-b5b1-6e2bcc7f13b9</v>
    <v>en-AU</v>
    <v>Generic</v>
  </rv>
  <rv s="1">
    <v>805306368</v>
    <v>Marta Lucía Ramírez (Vice President)</v>
    <v>fe54aa82-5d50-a2f7-01b7-5ee78aa11bf8</v>
    <v>en-AU</v>
    <v>Generic</v>
  </rv>
  <rv s="4">
    <v>56</v>
  </rv>
  <rv s="5">
    <v>https://www.bing.com/search?q=colombia&amp;form=skydnc</v>
    <v>Learn more on Bing</v>
  </rv>
  <rv s="2">
    <fb>77.108999999999995</fb>
    <v>44</v>
  </rv>
  <rv s="2">
    <fb>132040280000</fb>
    <v>46</v>
  </rv>
  <rv s="2">
    <fb>83</fb>
    <v>44</v>
  </rv>
  <rv s="2">
    <fb>1.23</fb>
    <v>45</v>
  </rv>
  <rv s="4">
    <v>57</v>
  </rv>
  <rv s="2">
    <fb>0.1829434999</fb>
    <v>40</v>
  </rv>
  <rv s="2">
    <fb>2.1848000000000001</fb>
    <v>41</v>
  </rv>
  <rv s="2">
    <fb>50339443</fb>
    <v>12</v>
  </rv>
  <rv s="2">
    <fb>0.19899999999999998</fb>
    <v>40</v>
  </rv>
  <rv s="2">
    <fb>0.39700000000000002</fb>
    <v>40</v>
  </rv>
  <rv s="2">
    <fb>1.3999999999999999E-2</fb>
    <v>40</v>
  </rv>
  <rv s="2">
    <fb>0.04</fb>
    <v>40</v>
  </rv>
  <rv s="2">
    <fb>0.126</fb>
    <v>40</v>
  </rv>
  <rv s="2">
    <fb>0.68771003723144508</fb>
    <v>40</v>
  </rv>
  <rv s="1">
    <v>536870912</v>
    <v>Santander Department</v>
    <v>98fbfaa3-063d-4261-a806-2b84a0339e05</v>
    <v>en-AU</v>
    <v>Map</v>
  </rv>
  <rv s="1">
    <v>536870912</v>
    <v>Cundinamarca Department</v>
    <v>26fc374f-923b-d32c-4651-e3e8c06fc3ed</v>
    <v>en-AU</v>
    <v>Map</v>
  </rv>
  <rv s="1">
    <v>536870912</v>
    <v>Tolima Department</v>
    <v>9f5d3f6f-e4de-1042-2cb7-b84911d028d4</v>
    <v>en-AU</v>
    <v>Map</v>
  </rv>
  <rv s="1">
    <v>536870912</v>
    <v>Magdalena Department</v>
    <v>dcdd93f1-b99c-7653-25fe-53654ad52fa2</v>
    <v>en-AU</v>
    <v>Map</v>
  </rv>
  <rv s="1">
    <v>536870912</v>
    <v>Nariño Department</v>
    <v>1b9faaa5-ba49-9e9a-6edd-39ceed297f8f</v>
    <v>en-AU</v>
    <v>Map</v>
  </rv>
  <rv s="1">
    <v>536870912</v>
    <v>Antioquia Department</v>
    <v>d3614470-a93c-5d64-a636-9da2dff33c3d</v>
    <v>en-AU</v>
    <v>Map</v>
  </rv>
  <rv s="1">
    <v>536870912</v>
    <v>San Andrés and Providencia</v>
    <v>188ba911-2335-579f-505a-e6bde1ce992c</v>
    <v>en-AU</v>
    <v>Map</v>
  </rv>
  <rv s="1">
    <v>536870912</v>
    <v>Norte de Santander Department</v>
    <v>d44c8def-e6be-c3f1-ab4e-e27af99a2e0b</v>
    <v>en-AU</v>
    <v>Map</v>
  </rv>
  <rv s="1">
    <v>536870912</v>
    <v>Amazonas Department</v>
    <v>b1142dfe-c0da-0b16-7b5b-40e1812fc5b5</v>
    <v>en-AU</v>
    <v>Map</v>
  </rv>
  <rv s="1">
    <v>536870912</v>
    <v>Valle del Cauca Department</v>
    <v>ce6e3742-88ee-970c-b7e9-de685afbebe8</v>
    <v>en-AU</v>
    <v>Map</v>
  </rv>
  <rv s="1">
    <v>536870912</v>
    <v>Chocó Department</v>
    <v>a03f5bb0-fdf4-7ba6-1aa2-98634d5ec680</v>
    <v>en-AU</v>
    <v>Map</v>
  </rv>
  <rv s="1">
    <v>536870912</v>
    <v>Quindío Department</v>
    <v>0bb62acd-b714-a5dd-dc49-6f69ddaba02c</v>
    <v>en-AU</v>
    <v>Map</v>
  </rv>
  <rv s="1">
    <v>536870912</v>
    <v>Caldas Department</v>
    <v>85871477-49bf-4c76-2b8d-3f2500f444d8</v>
    <v>en-AU</v>
    <v>Map</v>
  </rv>
  <rv s="1">
    <v>536870912</v>
    <v>La Guajira Department</v>
    <v>5dadb66e-c4f1-8556-c08f-671a606edf84</v>
    <v>en-AU</v>
    <v>Map</v>
  </rv>
  <rv s="1">
    <v>536870912</v>
    <v>Caquetá Department</v>
    <v>52c6ce36-10f4-7316-b10a-41d0eb67ac75</v>
    <v>en-AU</v>
    <v>Map</v>
  </rv>
  <rv s="1">
    <v>536870912</v>
    <v>Cesar Department</v>
    <v>acf0353b-c9e7-bf27-fe4d-0e199bc80085</v>
    <v>en-AU</v>
    <v>Map</v>
  </rv>
  <rv s="1">
    <v>536870912</v>
    <v>Córdoba Department</v>
    <v>351fe87f-ca62-b128-b52c-3edd6fa6b80f</v>
    <v>en-AU</v>
    <v>Map</v>
  </rv>
  <rv s="1">
    <v>536870912</v>
    <v>Putumayo Department</v>
    <v>45f7bd51-6a99-6e2e-3095-604393add4b0</v>
    <v>en-AU</v>
    <v>Map</v>
  </rv>
  <rv s="1">
    <v>536870912</v>
    <v>Huila Department</v>
    <v>2752ef70-1772-e264-2348-e4146224c108</v>
    <v>en-AU</v>
    <v>Map</v>
  </rv>
  <rv s="1">
    <v>536870912</v>
    <v>Arauca Department</v>
    <v>39038b52-0399-9385-24de-5d0c69b46eba</v>
    <v>en-AU</v>
    <v>Map</v>
  </rv>
  <rv s="1">
    <v>536870912</v>
    <v>Bolívar Department</v>
    <v>38fa99f2-3e47-af72-2f25-81f620fe1128</v>
    <v>en-AU</v>
    <v>Map</v>
  </rv>
  <rv s="1">
    <v>536870912</v>
    <v>Risaralda Department</v>
    <v>12859881-10e7-a44f-aa52-ed6ecbc80e7c</v>
    <v>en-AU</v>
    <v>Map</v>
  </rv>
  <rv s="1">
    <v>536870912</v>
    <v>Vaupés Department</v>
    <v>54afacd5-8118-0ece-5ab8-dbab67c52f56</v>
    <v>en-AU</v>
    <v>Map</v>
  </rv>
  <rv s="1">
    <v>536870912</v>
    <v>Cauca Department</v>
    <v>7b3864e4-af68-447f-d9bc-075dd9085ef8</v>
    <v>en-AU</v>
    <v>Map</v>
  </rv>
  <rv s="1">
    <v>536870912</v>
    <v>Meta Department</v>
    <v>30c3c263-a281-f2d2-6787-511d37d41ddf</v>
    <v>en-AU</v>
    <v>Map</v>
  </rv>
  <rv s="1">
    <v>536870912</v>
    <v>Casanare Department</v>
    <v>e7b3ed4f-03e8-7516-f976-b525e8a0b565</v>
    <v>en-AU</v>
    <v>Map</v>
  </rv>
  <rv s="1">
    <v>536870912</v>
    <v>Guaviare Department</v>
    <v>fe72a3d7-3b52-1552-6e5d-28dca99e051b</v>
    <v>en-AU</v>
    <v>Map</v>
  </rv>
  <rv s="1">
    <v>536870912</v>
    <v>Atlántico Department</v>
    <v>060406d2-f65b-ee44-bba7-291bad263612</v>
    <v>en-AU</v>
    <v>Map</v>
  </rv>
  <rv s="1">
    <v>536870912</v>
    <v>Guainía Department</v>
    <v>8651c982-77dc-b5af-4197-627d13648685</v>
    <v>en-AU</v>
    <v>Map</v>
  </rv>
  <rv s="1">
    <v>536870912</v>
    <v>Sucre Department</v>
    <v>771a5a65-ef7a-6112-a7e0-0a670038add2</v>
    <v>en-AU</v>
    <v>Map</v>
  </rv>
  <rv s="1">
    <v>536870912</v>
    <v>Vichada Department</v>
    <v>17e2497e-dacc-256d-298c-9eb5d2977e40</v>
    <v>en-AU</v>
    <v>Map</v>
  </rv>
  <rv s="1">
    <v>536870912</v>
    <v>Boyacá Department</v>
    <v>951b3076-f33d-486b-9b35-d6d83aad8b98</v>
    <v>en-AU</v>
    <v>Map</v>
  </rv>
  <rv s="4">
    <v>58</v>
  </rv>
  <rv s="2">
    <fb>0.144026436439844</fb>
    <v>40</v>
  </rv>
  <rv s="4">
    <v>59</v>
  </rv>
  <rv s="2">
    <fb>0.71200000000000008</fb>
    <v>40</v>
  </rv>
  <rv s="2">
    <fb>9.7069997787475604E-2</fb>
    <v>48</v>
  </rv>
  <rv s="2">
    <fb>40827302</fb>
    <v>12</v>
  </rv>
  <rv s="9">
    <v>#VALUE!</v>
    <v>en-AU</v>
    <v>c396e3d8-2a85-d230-f691-7850536d840e</v>
    <v>536870912</v>
    <v>1</v>
    <v>285</v>
    <v>65</v>
    <v>Colombia</v>
    <v>8</v>
    <v>9</v>
    <v>Map</v>
    <v>10</v>
    <v>286</v>
    <v>CO</v>
    <v>1127</v>
    <v>1128</v>
    <v>1129</v>
    <v>1130</v>
    <v>1131</v>
    <v>1132</v>
    <v>1133</v>
    <v>1134</v>
    <v>1135</v>
    <v>COP</v>
    <v>Colombia, officially the Republic of Colombia, is a country mostly in South America with insular regions in North America. The Colombian mainland is bordered by the Caribbean Sea to the north, Venezuela to the east and northeast, Brazil to the southeast, Ecuador and Peru to the south and southwest, the Pacific Ocean to the west, and Panama to the northwest. Colombia is divided into 32 departments. The Capital District of Bogotá is also the country's largest city hosting the main financial and cultural hub, and other major urbes include Medellín, Cali, Barranquilla, Cartagena, Santa Marta, Cúcuta, Ibagué, Villavicencio and Bucaramanga. It covers an area of 1,141,748 square kilometers, and has a population of around 52 million. Colombia is the largest Spanish-speaking country in South America. Its cultural heritage—including language, religion, cuisine, and art—reflects its history as a colony, fusing cultural elements brought by immigration from Europe and the Middle East, with those brought by the African diaspora, as well as with those of the various Indigenous civilizations that predate colonization. Spanish is the Official language, although English and 64 other languages are recognized regionally.</v>
    <v>1136</v>
    <v>1137</v>
    <v>1138</v>
    <v>1139</v>
    <v>1140</v>
    <v>1141</v>
    <v>1142</v>
    <v>1143</v>
    <v>1144</v>
    <v>1145</v>
    <v>1132</v>
    <v>1148</v>
    <v>1149</v>
    <v>1150</v>
    <v>1151</v>
    <v>1152</v>
    <v>1153</v>
    <v>Colombia</v>
    <v>National Anthem of Colombia</v>
    <v>1154</v>
    <v>Colombia</v>
    <v>1155</v>
    <v>1156</v>
    <v>1157</v>
    <v>1158</v>
    <v>1159</v>
    <v>1120</v>
    <v>1160</v>
    <v>1161</v>
    <v>857</v>
    <v>1162</v>
    <v>1163</v>
    <v>1196</v>
    <v>1197</v>
    <v>1198</v>
    <v>1199</v>
    <v>1200</v>
    <v>Colombia</v>
    <v>1201</v>
    <v>mdp/vdpid/51</v>
  </rv>
  <rv s="0">
    <v>59</v>
    <v>1</v>
    <v>0</v>
    <v>0</v>
  </rv>
  <rv s="1">
    <v>536870912</v>
    <v>Costa Rica</v>
    <v>f5e3b04e-cbe6-130c-d1c8-899095cd5757</v>
    <v>en-AU</v>
    <v>Map</v>
  </rv>
  <rv s="2">
    <fb>0.34459459459459502</fb>
    <v>40</v>
  </rv>
  <rv s="2">
    <fb>51100</fb>
    <v>12</v>
  </rv>
  <rv s="2">
    <fb>10000</fb>
    <v>12</v>
  </rv>
  <rv s="2">
    <fb>13.971</fb>
    <v>41</v>
  </rv>
  <rv s="2">
    <fb>506</fb>
    <v>42</v>
  </rv>
  <rv s="1">
    <v>536870912</v>
    <v>San Jose</v>
    <v>b2b18307-dcfe-e3ce-b41f-986fcc0a9689</v>
    <v>en-AU</v>
    <v>Map</v>
  </rv>
  <rv s="2">
    <fb>8023.3959999999997</fb>
    <v>12</v>
  </rv>
  <rv s="2">
    <fb>128.845869400021</fb>
    <v>43</v>
  </rv>
  <rv s="2">
    <fb>2.0962025659294899E-2</fb>
    <v>40</v>
  </rv>
  <rv s="2">
    <fb>1942.48816990297</fb>
    <v>12</v>
  </rv>
  <rv s="2">
    <fb>1.754</fb>
    <v>41</v>
  </rv>
  <rv s="2">
    <fb>0.54567174915234606</fb>
    <v>40</v>
  </rv>
  <rv s="2">
    <fb>49.880272733962499</fb>
    <v>44</v>
  </rv>
  <rv s="2">
    <fb>0.98</fb>
    <v>45</v>
  </rv>
  <rv s="2">
    <fb>61773944173.673599</fb>
    <v>46</v>
  </rv>
  <rv s="2">
    <fb>1.1329429</fb>
    <v>40</v>
  </rv>
  <rv s="2">
    <fb>0.5520794</fb>
    <v>40</v>
  </rv>
  <rv s="3">
    <v>60</v>
    <v>10</v>
    <v>297</v>
    <v>7</v>
    <v>0</v>
    <v>Image of Costa Rica</v>
  </rv>
  <rv s="2">
    <fb>7.6</fb>
    <v>44</v>
  </rv>
  <rv s="4">
    <v>60</v>
  </rv>
  <rv s="5">
    <v>https://www.bing.com/search?q=costa+rica&amp;form=skydnc</v>
    <v>Learn more on Bing</v>
  </rv>
  <rv s="2">
    <fb>80.094999999999999</fb>
    <v>44</v>
  </rv>
  <rv s="2">
    <fb>2217350000</fb>
    <v>46</v>
  </rv>
  <rv s="2">
    <fb>27</fb>
    <v>44</v>
  </rv>
  <rv s="2">
    <fb>1.84</fb>
    <v>45</v>
  </rv>
  <rv s="4">
    <v>61</v>
  </rv>
  <rv s="2">
    <fb>0.21485754409999999</fb>
    <v>40</v>
  </rv>
  <rv s="2">
    <fb>2.8938999999999999</fb>
    <v>41</v>
  </rv>
  <rv s="2">
    <fb>5047561</fb>
    <v>12</v>
  </rv>
  <rv s="2">
    <fb>0.20899999999999999</fb>
    <v>40</v>
  </rv>
  <rv s="2">
    <fb>0.53299999999999992</fb>
    <v>40</v>
  </rv>
  <rv s="2">
    <fb>1.4999999999999999E-2</fb>
    <v>40</v>
  </rv>
  <rv s="2">
    <fb>4.2999999999999997E-2</fb>
    <v>40</v>
  </rv>
  <rv s="2">
    <fb>8.5000000000000006E-2</fb>
    <v>40</v>
  </rv>
  <rv s="2">
    <fb>0.62098999023437496</fb>
    <v>40</v>
  </rv>
  <rv s="1">
    <v>536870912</v>
    <v>San José Province</v>
    <v>8042d242-4799-87de-29ba-5051712f3715</v>
    <v>en-AU</v>
    <v>Map</v>
  </rv>
  <rv s="1">
    <v>536870912</v>
    <v>Guanacaste Province</v>
    <v>4d846351-04ca-1740-4d47-7258f4be3d9f</v>
    <v>en-AU</v>
    <v>Map</v>
  </rv>
  <rv s="1">
    <v>536870912</v>
    <v>Limón Province</v>
    <v>703154f4-49e4-ccb0-f9c6-d52a73875ac7</v>
    <v>en-AU</v>
    <v>Map</v>
  </rv>
  <rv s="1">
    <v>536870912</v>
    <v>Alajuela Province</v>
    <v>d852ccc7-833e-944a-ddce-9ca14d5ffd13</v>
    <v>en-AU</v>
    <v>Map</v>
  </rv>
  <rv s="1">
    <v>536870912</v>
    <v>Puntarenas Province</v>
    <v>31e6881a-b4f6-8725-2fb1-825ad41306ef</v>
    <v>en-AU</v>
    <v>Map</v>
  </rv>
  <rv s="1">
    <v>536870912</v>
    <v>Heredia Province</v>
    <v>6dcef63a-cb12-0db8-3877-58ca68806818</v>
    <v>en-AU</v>
    <v>Map</v>
  </rv>
  <rv s="1">
    <v>536870912</v>
    <v>Cartago Province</v>
    <v>e0d48e76-9fcf-d96c-dade-3a266652cce4</v>
    <v>en-AU</v>
    <v>Map</v>
  </rv>
  <rv s="4">
    <v>62</v>
  </rv>
  <rv s="2">
    <fb>0.13588420861398298</fb>
    <v>40</v>
  </rv>
  <rv s="4">
    <v>63</v>
  </rv>
  <rv s="2">
    <fb>0.58299999999999996</fb>
    <v>40</v>
  </rv>
  <rv s="2">
    <fb>0.11854000091552701</fb>
    <v>48</v>
  </rv>
  <rv s="2">
    <fb>4041885</fb>
    <v>12</v>
  </rv>
  <rv s="9">
    <v>#VALUE!</v>
    <v>en-AU</v>
    <v>f5e3b04e-cbe6-130c-d1c8-899095cd5757</v>
    <v>536870912</v>
    <v>1</v>
    <v>296</v>
    <v>65</v>
    <v>Costa Rica</v>
    <v>8</v>
    <v>9</v>
    <v>Map</v>
    <v>10</v>
    <v>286</v>
    <v>CR</v>
    <v>1205</v>
    <v>1206</v>
    <v>1207</v>
    <v>1208</v>
    <v>1209</v>
    <v>1210</v>
    <v>1211</v>
    <v>1212</v>
    <v>1213</v>
    <v>CRC</v>
    <v>Costa Rica, officially the Republic of Costa Rica, is a country in the Central American region of North America, bordered by Nicaragua to the north, the Caribbean Sea to the northeast, Panama to the southeast, the Pacific Ocean to the southwest, and maritime border with Ecuador to the south of Cocos Island. It has a population of around five million in a land area of 51,060 km². An estimated 333,980 people live in the capital and largest city, San José, with around two million people in the surrounding metropolitan area.</v>
    <v>1214</v>
    <v>1215</v>
    <v>1216</v>
    <v>1217</v>
    <v>1218</v>
    <v>1219</v>
    <v>1220</v>
    <v>1221</v>
    <v>1222</v>
    <v>1223</v>
    <v>1210</v>
    <v>1224</v>
    <v>1225</v>
    <v>1226</v>
    <v>1227</v>
    <v>1228</v>
    <v>1229</v>
    <v>Costa Rica</v>
    <v>Noble patria, tu hermosa bandera</v>
    <v>1230</v>
    <v>Republic of Costa Rica</v>
    <v>1231</v>
    <v>1232</v>
    <v>1233</v>
    <v>1234</v>
    <v>1112</v>
    <v>1235</v>
    <v>1236</v>
    <v>1237</v>
    <v>1238</v>
    <v>858</v>
    <v>1239</v>
    <v>1247</v>
    <v>1248</v>
    <v>1249</v>
    <v>1250</v>
    <v>1251</v>
    <v>Costa Rica</v>
    <v>1252</v>
    <v>mdp/vdpid/54</v>
  </rv>
  <rv s="0">
    <v>61</v>
    <v>1</v>
    <v>0</v>
    <v>0</v>
  </rv>
  <rv s="1">
    <v>536870912</v>
    <v>Denmark</v>
    <v>95710a2f-c32d-4c03-bec0-7ff079db158d</v>
    <v>en-AU</v>
    <v>Map</v>
  </rv>
  <rv s="2">
    <fb>0.62014765420338203</fb>
    <v>40</v>
  </rv>
  <rv s="2">
    <fb>43094</fb>
    <v>12</v>
  </rv>
  <rv s="2">
    <fb>15000</fb>
    <v>12</v>
  </rv>
  <rv s="2">
    <fb>10.6</fb>
    <v>41</v>
  </rv>
  <rv s="2">
    <fb>45</fb>
    <v>42</v>
  </rv>
  <rv s="1">
    <v>536870912</v>
    <v>Copenhagen</v>
    <v>8052664d-a70c-e1fa-c761-489d8c924b80</v>
    <v>en-AU</v>
    <v>Map</v>
  </rv>
  <rv s="2">
    <fb>31785.556</fb>
    <v>12</v>
  </rv>
  <rv s="2">
    <fb>110.347290420498</fb>
    <v>43</v>
  </rv>
  <rv s="2">
    <fb>7.5813157251161901E-3</fb>
    <v>40</v>
  </rv>
  <rv s="2">
    <fb>5858.8015362874803</fb>
    <v>12</v>
  </rv>
  <rv s="2">
    <fb>1.73</fb>
    <v>41</v>
  </rv>
  <rv s="2">
    <fb>0.14699213400884101</fb>
    <v>40</v>
  </rv>
  <rv s="2">
    <fb>64.927089467566603</fb>
    <v>44</v>
  </rv>
  <rv s="2">
    <fb>1.55</fb>
    <v>45</v>
  </rv>
  <rv s="2">
    <fb>348078018463.90503</fb>
    <v>46</v>
  </rv>
  <rv s="2">
    <fb>1.0126809000000001</fb>
    <v>40</v>
  </rv>
  <rv s="2">
    <fb>0.8061602000000001</fb>
    <v>40</v>
  </rv>
  <rv s="3">
    <v>62</v>
    <v>10</v>
    <v>307</v>
    <v>7</v>
    <v>0</v>
    <v>Image of Denmark</v>
  </rv>
  <rv s="1">
    <v>805306368</v>
    <v>Margrethe II of Denmark (Monarch)</v>
    <v>28da0d92-465c-eb67-fcae-9e51e9cf0f91</v>
    <v>en-AU</v>
    <v>Generic</v>
  </rv>
  <rv s="1">
    <v>805306368</v>
    <v>Kristian Jensen (Deputy prime minister)</v>
    <v>17d59c68-2316-ec7f-dcc1-0e5e598334a7</v>
    <v>en-AU</v>
    <v>Generic</v>
  </rv>
  <rv s="1">
    <v>805306368</v>
    <v>Karsten Lauritzen (Minister)</v>
    <v>69ba41bd-ae34-6497-4c7d-086e8d8a807a</v>
    <v>en-AU</v>
    <v>Generic</v>
  </rv>
  <rv s="1">
    <v>805306368</v>
    <v>Mette Frederiksen (Prime Minister)</v>
    <v>080235cf-4453-82c5-a952-a9e6000ac49b</v>
    <v>en-AU</v>
    <v>Generic</v>
  </rv>
  <rv s="4">
    <v>64</v>
  </rv>
  <rv s="5">
    <v>https://www.bing.com/search?q=denmark&amp;form=skydnc</v>
    <v>Learn more on Bing</v>
  </rv>
  <rv s="2">
    <fb>80.953658536585394</fb>
    <v>44</v>
  </rv>
  <rv s="2">
    <fb>151349870000</fb>
    <v>46</v>
  </rv>
  <rv s="2">
    <fb>4</fb>
    <v>44</v>
  </rv>
  <rv s="4">
    <v>65</v>
  </rv>
  <rv s="2">
    <fb>0.13722792379999998</fb>
    <v>40</v>
  </rv>
  <rv s="2">
    <fb>4.0099</fb>
    <v>41</v>
  </rv>
  <rv s="2">
    <fb>5818553</fb>
    <v>12</v>
  </rv>
  <rv s="2">
    <fb>0.24</fb>
    <v>40</v>
  </rv>
  <rv s="2">
    <fb>0.38100000000000001</fb>
    <v>40</v>
  </rv>
  <rv s="2">
    <fb>3.7000000000000005E-2</fb>
    <v>40</v>
  </rv>
  <rv s="2">
    <fb>9.0999999999999998E-2</fb>
    <v>40</v>
  </rv>
  <rv s="2">
    <fb>0.13699999999999998</fb>
    <v>40</v>
  </rv>
  <rv s="2">
    <fb>0.17199999999999999</fb>
    <v>40</v>
  </rv>
  <rv s="2">
    <fb>0.62217998504638705</fb>
    <v>40</v>
  </rv>
  <rv s="1">
    <v>536870912</v>
    <v>Capital Region of Denmark</v>
    <v>d04715be-1fef-ff73-393d-f12a6f24b6b4</v>
    <v>en-AU</v>
    <v>Map</v>
  </rv>
  <rv s="1">
    <v>536870912</v>
    <v>Region of Southern Denmark</v>
    <v>2a8f2729-c9c7-0675-b9cf-c866bd52068a</v>
    <v>en-AU</v>
    <v>Map</v>
  </rv>
  <rv s="1">
    <v>536870912</v>
    <v>Frederiksberg</v>
    <v>96e77c0a-0764-f710-8922-976bc06a2dd9</v>
    <v>en-AU</v>
    <v>Map</v>
  </rv>
  <rv s="1">
    <v>536870912</v>
    <v>Region Zealand</v>
    <v>34915c7b-bd4a-9bf2-32b8-e8dc2f40e373</v>
    <v>en-AU</v>
    <v>Map</v>
  </rv>
  <rv s="1">
    <v>536870912</v>
    <v>Central Denmark Region</v>
    <v>78bf590e-ce59-f821-ede9-ae2f548d476b</v>
    <v>en-AU</v>
    <v>Map</v>
  </rv>
  <rv s="1">
    <v>536870912</v>
    <v>West Zealand County</v>
    <v>61837c81-37d5-48ca-f7d1-e8fa91e723d9</v>
    <v>en-AU</v>
    <v>Map</v>
  </rv>
  <rv s="4">
    <v>66</v>
  </rv>
  <rv s="2">
    <fb>0.32382317837334801</fb>
    <v>40</v>
  </rv>
  <rv s="2">
    <fb>0.23800000000000002</fb>
    <v>40</v>
  </rv>
  <rv s="2">
    <fb>4.9130001068115201E-2</fb>
    <v>48</v>
  </rv>
  <rv s="2">
    <fb>5119978</fb>
    <v>12</v>
  </rv>
  <rv s="18">
    <v>#VALUE!</v>
    <v>en-AU</v>
    <v>95710a2f-c32d-4c03-bec0-7ff079db158d</v>
    <v>536870912</v>
    <v>1</v>
    <v>305</v>
    <v>264</v>
    <v>Denmark</v>
    <v>8</v>
    <v>9</v>
    <v>Map</v>
    <v>10</v>
    <v>306</v>
    <v>DK</v>
    <v>1256</v>
    <v>1257</v>
    <v>1258</v>
    <v>1259</v>
    <v>1260</v>
    <v>1261</v>
    <v>1262</v>
    <v>1263</v>
    <v>1264</v>
    <v>DKK</v>
    <v>Denmark is a Nordic constituent country in Northern Europe. It is the metropolitan part of and most populous constituent of the Kingdom of Denmark, a constitutionally unitary state that includes the autonomous territories of the Faroe Islands and Greenland in the North Atlantic Ocean. Metropolitan Denmark is the southernmost of the Scandinavian countries, lying south-west and south of Sweden, south of Norway, and north of Germany, with which it shares a short and only land border.</v>
    <v>1265</v>
    <v>1266</v>
    <v>1267</v>
    <v>1268</v>
    <v>1269</v>
    <v>1270</v>
    <v>1271</v>
    <v>1272</v>
    <v>1273</v>
    <v>246</v>
    <v>1261</v>
    <v>1278</v>
    <v>1279</v>
    <v>1280</v>
    <v>1281</v>
    <v>1282</v>
    <v>Denmark</v>
    <v>There is a Lovely Country</v>
    <v>1283</v>
    <v>Kingdom of Denmark</v>
    <v>1284</v>
    <v>1285</v>
    <v>1286</v>
    <v>853</v>
    <v>1287</v>
    <v>1288</v>
    <v>1289</v>
    <v>1290</v>
    <v>1291</v>
    <v>1292</v>
    <v>1293</v>
    <v>1300</v>
    <v>1301</v>
    <v>134</v>
    <v>1302</v>
    <v>1303</v>
    <v>Denmark</v>
    <v>1304</v>
    <v>mdp/vdpid/61</v>
  </rv>
  <rv s="0">
    <v>63</v>
    <v>1</v>
    <v>0</v>
    <v>0</v>
  </rv>
  <rv s="1">
    <v>536870912</v>
    <v>Ecuador</v>
    <v>2079204c-c2a1-f4df-5ade-9c8e04ca07ce</v>
    <v>en-AU</v>
    <v>Map</v>
  </rv>
  <rv s="2">
    <fb>0.22209695603156698</fb>
    <v>40</v>
  </rv>
  <rv s="2">
    <fb>283561</fb>
    <v>12</v>
  </rv>
  <rv s="2">
    <fb>41000</fb>
    <v>12</v>
  </rv>
  <rv s="2">
    <fb>19.719000000000001</fb>
    <v>41</v>
  </rv>
  <rv s="2">
    <fb>593</fb>
    <v>42</v>
  </rv>
  <rv s="1">
    <v>536870912</v>
    <v>Quito</v>
    <v>dfa87a53-572b-ac85-a4bb-f3f9e6216a7c</v>
    <v>en-AU</v>
    <v>Map</v>
  </rv>
  <rv s="2">
    <fb>41154.741000000002</fb>
    <v>12</v>
  </rv>
  <rv s="2">
    <fb>124.142674729473</fb>
    <v>43</v>
  </rv>
  <rv s="2">
    <fb>2.6601251546613603E-3</fb>
    <v>40</v>
  </rv>
  <rv s="2">
    <fb>1376.3931153262699</fb>
    <v>12</v>
  </rv>
  <rv s="2">
    <fb>2.427</fb>
    <v>41</v>
  </rv>
  <rv s="2">
    <fb>0.50205952611632298</fb>
    <v>40</v>
  </rv>
  <rv s="2">
    <fb>86.884660364734302</fb>
    <v>44</v>
  </rv>
  <rv s="2">
    <fb>0.61</fb>
    <v>45</v>
  </rv>
  <rv s="2">
    <fb>107435665000</fb>
    <v>46</v>
  </rv>
  <rv s="2">
    <fb>1.0326795</fb>
    <v>40</v>
  </rv>
  <rv s="2">
    <fb>0.4489223</fb>
    <v>40</v>
  </rv>
  <rv s="3">
    <v>64</v>
    <v>10</v>
    <v>317</v>
    <v>7</v>
    <v>0</v>
    <v>Image of Ecuador</v>
  </rv>
  <rv s="1">
    <v>805306368</v>
    <v>Guillermo Lasso (President)</v>
    <v>86d254c7-1a1d-4ca4-9206-05d72ef67de3</v>
    <v>en-AU</v>
    <v>Generic</v>
  </rv>
  <rv s="4">
    <v>67</v>
  </rv>
  <rv s="5">
    <v>https://www.bing.com/search?q=ecuador&amp;form=skydnc</v>
    <v>Learn more on Bing</v>
  </rv>
  <rv s="2">
    <fb>76.8</fb>
    <v>44</v>
  </rv>
  <rv s="2">
    <fb>747000000</fb>
    <v>46</v>
  </rv>
  <rv s="2">
    <fb>59</fb>
    <v>44</v>
  </rv>
  <rv s="2">
    <fb>2.46</fb>
    <v>45</v>
  </rv>
  <rv s="2">
    <fb>0.43712133000000003</fb>
    <v>40</v>
  </rv>
  <rv s="2">
    <fb>2.0367999999999999</fb>
    <v>41</v>
  </rv>
  <rv s="2">
    <fb>17373662</fb>
    <v>12</v>
  </rv>
  <rv s="2">
    <fb>0.21199999999999999</fb>
    <v>40</v>
  </rv>
  <rv s="2">
    <fb>0.34399999999999997</fb>
    <v>40</v>
  </rv>
  <rv s="2">
    <fb>0.51</fb>
    <v>40</v>
  </rv>
  <rv s="2">
    <fb>1.6E-2</fb>
    <v>40</v>
  </rv>
  <rv s="2">
    <fb>4.5999999999999999E-2</fb>
    <v>40</v>
  </rv>
  <rv s="2">
    <fb>9.1999999999999998E-2</fb>
    <v>40</v>
  </rv>
  <rv s="2">
    <fb>0.14000000000000001</fb>
    <v>40</v>
  </rv>
  <rv s="2">
    <fb>0.68038002014160204</fb>
    <v>40</v>
  </rv>
  <rv s="1">
    <v>536870912</v>
    <v>Pichincha</v>
    <v>f4e8db75-5a82-3d59-f5e9-bd08cf6fff8a</v>
    <v>en-AU</v>
    <v>Map</v>
  </rv>
  <rv s="1">
    <v>536870912</v>
    <v>Tungurahua</v>
    <v>ee9cb293-dbab-c572-3cae-cffcd293f198</v>
    <v>en-AU</v>
    <v>Map</v>
  </rv>
  <rv s="1">
    <v>536870912</v>
    <v>Azuay</v>
    <v>2cfb014a-a9af-60a1-4b8f-eb162fbe6e72</v>
    <v>en-AU</v>
    <v>Map</v>
  </rv>
  <rv s="1">
    <v>536870912</v>
    <v>Manabí Province</v>
    <v>b6790b9c-12f8-5243-0a7b-3dcdb354b2b3</v>
    <v>en-AU</v>
    <v>Map</v>
  </rv>
  <rv s="1">
    <v>536870912</v>
    <v>Napo Province</v>
    <v>621a491f-2896-9a1d-47d2-a574afc14ace</v>
    <v>en-AU</v>
    <v>Map</v>
  </rv>
  <rv s="1">
    <v>536870912</v>
    <v>Los Ríos Province</v>
    <v>522c5a50-5b8f-afec-3199-c8ca4eefcf8e</v>
    <v>en-AU</v>
    <v>Map</v>
  </rv>
  <rv s="1">
    <v>536870912</v>
    <v>Chimborazo Province</v>
    <v>8776cfea-2701-3c6f-4474-bbac439954bf</v>
    <v>en-AU</v>
    <v>Map</v>
  </rv>
  <rv s="1">
    <v>536870912</v>
    <v>Cañar</v>
    <v>a9ec6560-75bb-6acb-2850-5ee8b3c0e70d</v>
    <v>en-AU</v>
    <v>Map</v>
  </rv>
  <rv s="1">
    <v>536870912</v>
    <v>Morona-Santiago Province</v>
    <v>2ed9fd24-df04-212a-d4d9-9b4b29ad2b2d</v>
    <v>en-AU</v>
    <v>Map</v>
  </rv>
  <rv s="1">
    <v>536870912</v>
    <v>Guayas</v>
    <v>472795a7-7487-ff7b-83a0-7eb6b94a297f</v>
    <v>en-AU</v>
    <v>Map</v>
  </rv>
  <rv s="1">
    <v>536870912</v>
    <v>Santo Domingo de los Tsáchilas Province</v>
    <v>cc2d928b-7e0d-05a2-5a13-c73529a5cda5</v>
    <v>en-AU</v>
    <v>Map</v>
  </rv>
  <rv s="1">
    <v>536870912</v>
    <v>Bolívar Province</v>
    <v>4d552046-3a62-f923-d3c4-56ddfbf58477</v>
    <v>en-AU</v>
    <v>Map</v>
  </rv>
  <rv s="1">
    <v>536870912</v>
    <v>Sucumbíos Province</v>
    <v>ebfa2524-d55a-4b2c-ac5d-113b02b7f1b0</v>
    <v>en-AU</v>
    <v>Map</v>
  </rv>
  <rv s="1">
    <v>536870912</v>
    <v>Pastaza Province</v>
    <v>6817a2a5-110b-9f8f-f0f5-b13e6624dc59</v>
    <v>en-AU</v>
    <v>Map</v>
  </rv>
  <rv s="1">
    <v>536870912</v>
    <v>Imbabura</v>
    <v>b55e8a0c-2c01-bedd-7ab6-6a27556de38b</v>
    <v>en-AU</v>
    <v>Map</v>
  </rv>
  <rv s="1">
    <v>536870912</v>
    <v>Orellana Province</v>
    <v>49c9bc21-2a8d-a97d-ae97-23ca6dd7c735</v>
    <v>en-AU</v>
    <v>Map</v>
  </rv>
  <rv s="1">
    <v>536870912</v>
    <v>Carchi Province</v>
    <v>6468a0ed-1faa-e59e-3c47-ec3e06264004</v>
    <v>en-AU</v>
    <v>Map</v>
  </rv>
  <rv s="1">
    <v>536870912</v>
    <v>El Oro</v>
    <v>eb5def5b-73f4-3340-75cc-09e9ce42c3fb</v>
    <v>en-AU</v>
    <v>Map</v>
  </rv>
  <rv s="1">
    <v>536870912</v>
    <v>Zamora-Chinchipe Province</v>
    <v>521e2066-d6bb-80df-996f-3f406f806d03</v>
    <v>en-AU</v>
    <v>Map</v>
  </rv>
  <rv s="1">
    <v>536870912</v>
    <v>Galápagos Province</v>
    <v>56ad541f-3fad-e18e-448d-20d5660471b1</v>
    <v>en-AU</v>
    <v>Map</v>
  </rv>
  <rv s="1">
    <v>536870912</v>
    <v>Santa Elena Province</v>
    <v>fcff532e-26eb-8c4a-404f-8fc422552e15</v>
    <v>en-AU</v>
    <v>Map</v>
  </rv>
  <rv s="1">
    <v>536870912</v>
    <v>Esmeraldas Province</v>
    <v>ac309a0c-71b1-692d-39ec-110d81cf9f9f</v>
    <v>en-AU</v>
    <v>Map</v>
  </rv>
  <rv s="1">
    <v>536870912</v>
    <v>Loja Province</v>
    <v>b0bacdd5-a2fc-0810-4f62-4031e901c349</v>
    <v>en-AU</v>
    <v>Map</v>
  </rv>
  <rv s="1">
    <v>536870912</v>
    <v>Cotopaxi</v>
    <v>c06a9fc2-f34f-e68c-9741-9cc620c63e4d</v>
    <v>en-AU</v>
    <v>Map</v>
  </rv>
  <rv s="4">
    <v>68</v>
  </rv>
  <rv s="4">
    <v>69</v>
  </rv>
  <rv s="2">
    <fb>3.9679999351501502E-2</fb>
    <v>48</v>
  </rv>
  <rv s="2">
    <fb>11116711</fb>
    <v>12</v>
  </rv>
  <rv s="20">
    <v>#VALUE!</v>
    <v>en-AU</v>
    <v>2079204c-c2a1-f4df-5ade-9c8e04ca07ce</v>
    <v>536870912</v>
    <v>1</v>
    <v>314</v>
    <v>315</v>
    <v>Ecuador</v>
    <v>8</v>
    <v>9</v>
    <v>Map</v>
    <v>10</v>
    <v>316</v>
    <v>EC</v>
    <v>1308</v>
    <v>1309</v>
    <v>1310</v>
    <v>1311</v>
    <v>1312</v>
    <v>1313</v>
    <v>1314</v>
    <v>1315</v>
    <v>1316</v>
    <v>USD</v>
    <v>Ecuador, officially the Republic of Ecuador, is a country in northwestern South America, bordered by Colombia on the north, Peru on the east and south, and the Pacific Ocean on the west. Ecuador also includes the Galápagos Islands in the Pacific, about 1,000 kilometers west of the mainland. The country's capital and largest city is Quito.</v>
    <v>1317</v>
    <v>1318</v>
    <v>1319</v>
    <v>1320</v>
    <v>1321</v>
    <v>1322</v>
    <v>1323</v>
    <v>1324</v>
    <v>1325</v>
    <v>1145</v>
    <v>1313</v>
    <v>1327</v>
    <v>1328</v>
    <v>1329</v>
    <v>1330</v>
    <v>1331</v>
    <v>1332</v>
    <v>Ecuador</v>
    <v>Salve, Oh Patria</v>
    <v>1154</v>
    <v>Ecuador</v>
    <v>1333</v>
    <v>1334</v>
    <v>1335</v>
    <v>1336</v>
    <v>1337</v>
    <v>1338</v>
    <v>1339</v>
    <v>1340</v>
    <v>1341</v>
    <v>1342</v>
    <v>1343</v>
    <v>1368</v>
    <v>1369</v>
    <v>1337</v>
    <v>1370</v>
    <v>Ecuador</v>
    <v>1371</v>
    <v>mdp/vdpid/66</v>
  </rv>
  <rv s="0">
    <v>65</v>
    <v>1</v>
    <v>0</v>
    <v>0</v>
  </rv>
  <rv s="1">
    <v>536870912</v>
    <v>Eritrea</v>
    <v>73d5d021-9ab1-76b3-d656-15ebf379a215</v>
    <v>en-AU</v>
    <v>Map</v>
  </rv>
  <rv s="2">
    <fb>0.75168316831683202</fb>
    <v>40</v>
  </rv>
  <rv s="2">
    <fb>117600</fb>
    <v>12</v>
  </rv>
  <rv s="2">
    <fb>202000</fb>
    <v>12</v>
  </rv>
  <rv s="2">
    <fb>30.302</fb>
    <v>41</v>
  </rv>
  <rv s="2">
    <fb>291</fb>
    <v>42</v>
  </rv>
  <rv s="1">
    <v>536870912</v>
    <v>Asmara</v>
    <v>2546f6dc-180c-2a8b-300b-1a74669a6fe4</v>
    <v>en-AU</v>
    <v>Map</v>
  </rv>
  <rv s="2">
    <fb>711.39800000000002</fb>
    <v>12</v>
  </rv>
  <rv s="2">
    <fb>89.297604335071995</fb>
    <v>12</v>
  </rv>
  <rv s="2">
    <fb>4.056</fb>
    <v>41</v>
  </rv>
  <rv s="2">
    <fb>0.14906930451345901</fb>
    <v>40</v>
  </rv>
  <rv s="2">
    <fb>23.133447698713901</fb>
    <v>44</v>
  </rv>
  <rv s="2">
    <fb>2</fb>
    <v>45</v>
  </rv>
  <rv s="2">
    <fb>2065001626.0162599</fb>
    <v>46</v>
  </rv>
  <rv s="2">
    <fb>0.68433829999999995</fb>
    <v>40</v>
  </rv>
  <rv s="2">
    <fb>3.3625600000000005E-2</fb>
    <v>40</v>
  </rv>
  <rv s="3">
    <v>66</v>
    <v>10</v>
    <v>327</v>
    <v>7</v>
    <v>0</v>
    <v>Image of Eritrea</v>
  </rv>
  <rv s="2">
    <fb>31.3</fb>
    <v>44</v>
  </rv>
  <rv s="1">
    <v>805306368</v>
    <v>Isaias Afwerki (President)</v>
    <v>626836ed-17cf-094c-e3ec-28a6aa42391f</v>
    <v>en-AU</v>
    <v>Generic</v>
  </rv>
  <rv s="4">
    <v>70</v>
  </rv>
  <rv s="5">
    <v>https://www.bing.com/search?q=eritrea&amp;form=skydnc</v>
    <v>Learn more on Bing</v>
  </rv>
  <rv s="2">
    <fb>65.941000000000003</fb>
    <v>44</v>
  </rv>
  <rv s="2">
    <fb>480</fb>
    <v>44</v>
  </rv>
  <rv s="4">
    <v>71</v>
  </rv>
  <rv s="2">
    <fb>0.52375347630000002</fb>
    <v>40</v>
  </rv>
  <rv s="2">
    <fb>6.2799999999999995E-2</fb>
    <v>41</v>
  </rv>
  <rv s="2">
    <fb>6333135</fb>
    <v>12</v>
  </rv>
  <rv s="2">
    <fb>0.78388000488281306</fb>
    <v>40</v>
  </rv>
  <rv s="1">
    <v>536870912</v>
    <v>Northern Red Sea Region</v>
    <v>750062eb-0c8d-278d-3653-5f7a3cc6e1e1</v>
    <v>en-AU</v>
    <v>Map</v>
  </rv>
  <rv s="1">
    <v>536870912</v>
    <v>Southern Region</v>
    <v>d37b6e37-4e40-3662-a0c2-03fa5f7dc9bc</v>
    <v>en-AU</v>
    <v>Map</v>
  </rv>
  <rv s="1">
    <v>536870912</v>
    <v>Central Region</v>
    <v>c78dba88-7703-6c25-fd79-e2f55670a4ba</v>
    <v>en-AU</v>
    <v>Map</v>
  </rv>
  <rv s="1">
    <v>536870912</v>
    <v>Southern Red Sea Region</v>
    <v>0d938faf-2dbc-b436-956b-82ee59131501</v>
    <v>en-AU</v>
    <v>Map</v>
  </rv>
  <rv s="1">
    <v>536870912</v>
    <v>Anseba Region</v>
    <v>2e5df69b-7f59-075a-86b4-4370e0f6ec29</v>
    <v>en-AU</v>
    <v>Map</v>
  </rv>
  <rv s="1">
    <v>536870912</v>
    <v>Gash-Barka Region</v>
    <v>88add36e-dd8b-22ac-5fe5-955eca1d8cb7</v>
    <v>en-AU</v>
    <v>Map</v>
  </rv>
  <rv s="4">
    <v>72</v>
  </rv>
  <rv s="4">
    <v>73</v>
  </rv>
  <rv s="2">
    <fb>0.83700000000000008</fb>
    <v>40</v>
  </rv>
  <rv s="2">
    <fb>5.1440000534057596E-2</fb>
    <v>48</v>
  </rv>
  <rv s="2">
    <fb>1149670</fb>
    <v>12</v>
  </rv>
  <rv s="21">
    <v>#VALUE!</v>
    <v>en-AU</v>
    <v>73d5d021-9ab1-76b3-d656-15ebf379a215</v>
    <v>536870912</v>
    <v>1</v>
    <v>324</v>
    <v>325</v>
    <v>Eritrea</v>
    <v>8</v>
    <v>9</v>
    <v>Map</v>
    <v>10</v>
    <v>326</v>
    <v>ER</v>
    <v>1375</v>
    <v>1376</v>
    <v>1377</v>
    <v>1378</v>
    <v>1379</v>
    <v>1380</v>
    <v>1381</v>
    <v>ERN</v>
    <v>Eritrea, officially the State of Eritrea, is a country in the Horn of Africa region of Eastern Africa, with its capital and largest city at Asmara. It is bordered by Ethiopia in the south, Sudan in the west, and Djibouti in the southeast. The northeastern and eastern parts of Eritrea have an extensive coastline along the Red Sea. The nation has a total area of approximately 117,600 km², and includes the Dahlak Archipelago and several of the Hanish Islands.</v>
    <v>1382</v>
    <v>1383</v>
    <v>1384</v>
    <v>1385</v>
    <v>1386</v>
    <v>1387</v>
    <v>1388</v>
    <v>1389</v>
    <v>1390</v>
    <v>1391</v>
    <v>1380</v>
    <v>1393</v>
    <v>1394</v>
    <v>1395</v>
    <v>1396</v>
    <v>Eritrea</v>
    <v>Ertra, Ertra, Ertra</v>
    <v>1397</v>
    <v>State of Eritrea</v>
    <v>1398</v>
    <v>1399</v>
    <v>1400</v>
    <v>1401</v>
    <v>1408</v>
    <v>1409</v>
    <v>1410</v>
    <v>1411</v>
    <v>Eritrea</v>
    <v>1412</v>
    <v>mdp/vdpid/71</v>
  </rv>
  <rv s="0">
    <v>67</v>
    <v>1</v>
    <v>0</v>
    <v>0</v>
  </rv>
  <rv s="0">
    <v>2</v>
    <v>1</v>
    <v>0</v>
    <v>0</v>
  </rv>
  <rv s="0">
    <v>68</v>
    <v>1</v>
    <v>0</v>
    <v>0</v>
  </rv>
  <rv s="0">
    <v>69</v>
    <v>1</v>
    <v>0</v>
    <v>0</v>
  </rv>
  <rv s="1">
    <v>536870912</v>
    <v>Netherlands</v>
    <v>bf5c1a4b-df0b-09dc-dce0-e3fb0c898dd3</v>
    <v>en-AU</v>
    <v>Map</v>
  </rv>
  <rv s="2">
    <fb>0.53309587414663095</fb>
    <v>40</v>
  </rv>
  <rv s="2">
    <fb>41543</fb>
    <v>12</v>
  </rv>
  <rv s="2">
    <fb>31</fb>
    <v>42</v>
  </rv>
  <rv s="1">
    <v>536870912</v>
    <v>Amsterdam</v>
    <v>0b840501-8599-9528-5b22-13589caf205a</v>
    <v>en-AU</v>
    <v>Map</v>
  </rv>
  <rv s="2">
    <fb>170779.524</fb>
    <v>12</v>
  </rv>
  <rv s="2">
    <fb>115.907994941178</fb>
    <v>43</v>
  </rv>
  <rv s="2">
    <fb>2.6336991024959299E-2</fb>
    <v>40</v>
  </rv>
  <rv s="2">
    <fb>6712.7747582450002</fb>
    <v>12</v>
  </rv>
  <rv s="2">
    <fb>1.59</fb>
    <v>41</v>
  </rv>
  <rv s="2">
    <fb>0.11178391395177099</fb>
    <v>40</v>
  </rv>
  <rv s="2">
    <fb>93.461004609605595</fb>
    <v>44</v>
  </rv>
  <rv s="2">
    <fb>1.68</fb>
    <v>45</v>
  </rv>
  <rv s="2">
    <fb>909070395160.78296</fb>
    <v>46</v>
  </rv>
  <rv s="2">
    <fb>1.0422962</fb>
    <v>40</v>
  </rv>
  <rv s="2">
    <fb>0.84980450000000007</fb>
    <v>40</v>
  </rv>
  <rv s="3">
    <v>70</v>
    <v>10</v>
    <v>336</v>
    <v>7</v>
    <v>0</v>
    <v>Image of Netherlands</v>
  </rv>
  <rv s="2">
    <fb>3.3</fb>
    <v>44</v>
  </rv>
  <rv s="1">
    <v>805306368</v>
    <v>Willem-Alexander of the Netherlands (Monarch)</v>
    <v>70912573-f10f-4d1d-a8f8-220566451e74</v>
    <v>en-AU</v>
    <v>Generic</v>
  </rv>
  <rv s="1">
    <v>805306368</v>
    <v>Lodewijk Asscher (Deputy prime minister)</v>
    <v>324e801f-0e41-9a51-a5de-56d762c34473</v>
    <v>en-AU</v>
    <v>Generic</v>
  </rv>
  <rv s="1">
    <v>805306368</v>
    <v>Mark Rutte (Prime Minister)</v>
    <v>673e1b90-ad19-15cc-dd94-53646495b541</v>
    <v>en-AU</v>
    <v>Generic</v>
  </rv>
  <rv s="4">
    <v>74</v>
  </rv>
  <rv s="5">
    <v>https://www.bing.com/search?q=netherlands&amp;form=skydnc</v>
    <v>Learn more on Bing</v>
  </rv>
  <rv s="2">
    <fb>81.760975609756102</fb>
    <v>44</v>
  </rv>
  <rv s="2">
    <fb>1100105440292.49</fb>
    <v>46</v>
  </rv>
  <rv s="2">
    <fb>10.29</fb>
    <v>45</v>
  </rv>
  <rv s="4">
    <v>75</v>
  </rv>
  <rv s="2">
    <fb>0.1225176999</fb>
    <v>40</v>
  </rv>
  <rv s="2">
    <fb>3.6053999999999999</fb>
    <v>41</v>
  </rv>
  <rv s="2">
    <fb>17332850</fb>
    <v>12</v>
  </rv>
  <rv s="2">
    <fb>0.223</fb>
    <v>40</v>
  </rv>
  <rv s="2">
    <fb>0.376</fb>
    <v>40</v>
  </rv>
  <rv s="2">
    <fb>3.5000000000000003E-2</fb>
    <v>40</v>
  </rv>
  <rv s="2">
    <fb>0.13800000000000001</fb>
    <v>40</v>
  </rv>
  <rv s="2">
    <fb>0.17499999999999999</fb>
    <v>40</v>
  </rv>
  <rv s="2">
    <fb>0.63619998931884802</fb>
    <v>40</v>
  </rv>
  <rv s="1">
    <v>536870912</v>
    <v>Limburg</v>
    <v>ba5627ab-eb52-6b56-c39c-399bd1e23825</v>
    <v>en-AU</v>
    <v>Map</v>
  </rv>
  <rv s="1">
    <v>536870912</v>
    <v>North Brabant</v>
    <v>67287e9d-748b-ece4-4770-99ec69c94b1a</v>
    <v>en-AU</v>
    <v>Map</v>
  </rv>
  <rv s="1">
    <v>536870912</v>
    <v>North Holland</v>
    <v>1cbd1d08-fab6-2da6-0edd-41aa626502c2</v>
    <v>en-AU</v>
    <v>Map</v>
  </rv>
  <rv s="1">
    <v>536870912</v>
    <v>Gelderland</v>
    <v>47e59e29-1b92-c09c-0310-bba63a79744b</v>
    <v>en-AU</v>
    <v>Map</v>
  </rv>
  <rv s="1">
    <v>536870912</v>
    <v>Overijssel</v>
    <v>c80fa63b-8b0d-7117-09f7-f3b063ba8e8c</v>
    <v>en-AU</v>
    <v>Map</v>
  </rv>
  <rv s="1">
    <v>536870912</v>
    <v>Groningen</v>
    <v>d523b02d-2f28-981e-9282-8f6cddd23d80</v>
    <v>en-AU</v>
    <v>Map</v>
  </rv>
  <rv s="1">
    <v>536870912</v>
    <v>Friesland</v>
    <v>d3c60b92-e27c-cc6a-6ef5-f0937e506af0</v>
    <v>en-AU</v>
    <v>Map</v>
  </rv>
  <rv s="1">
    <v>536870912</v>
    <v>Utrecht</v>
    <v>555963f7-e818-0e35-b5c8-1a97c8e78ed7</v>
    <v>en-AU</v>
    <v>Map</v>
  </rv>
  <rv s="1">
    <v>536870912</v>
    <v>Zeeland</v>
    <v>b07124fd-c9f8-1712-1bd3-030b62afdd3d</v>
    <v>en-AU</v>
    <v>Map</v>
  </rv>
  <rv s="1">
    <v>536870912</v>
    <v>Drenthe</v>
    <v>598e815b-602f-15c5-256e-a36860ffc830</v>
    <v>en-AU</v>
    <v>Map</v>
  </rv>
  <rv s="1">
    <v>536870912</v>
    <v>South Holland</v>
    <v>a189b2b4-4c8d-e909-49ed-1b6f571a33c2</v>
    <v>en-AU</v>
    <v>Map</v>
  </rv>
  <rv s="1">
    <v>536870912</v>
    <v>Aruba</v>
    <v>b892cccb-4a26-2969-8f82-2cd11e899fcf</v>
    <v>en-AU</v>
    <v>Map</v>
  </rv>
  <rv s="1">
    <v>536870912</v>
    <v>Curaçao</v>
    <v>16684a44-60de-afc8-b3ba-ec91b81de9ed</v>
    <v>en-AU</v>
    <v>Map</v>
  </rv>
  <rv s="1">
    <v>536870912</v>
    <v>Sint Maarten</v>
    <v>b7515c56-e3c3-059b-dfab-c3a8f056fa02</v>
    <v>en-AU</v>
    <v>Map</v>
  </rv>
  <rv s="1">
    <v>536870912</v>
    <v>Flevoland</v>
    <v>994d48a1-a44d-0664-1089-99ddd4d7e63d</v>
    <v>en-AU</v>
    <v>Map</v>
  </rv>
  <rv s="4">
    <v>76</v>
  </rv>
  <rv s="2">
    <fb>0.230359193787393</fb>
    <v>40</v>
  </rv>
  <rv s="4">
    <v>77</v>
  </rv>
  <rv s="2">
    <fb>0.41200000000000003</fb>
    <v>40</v>
  </rv>
  <rv s="2">
    <fb>3.1960000991821301E-2</fb>
    <v>48</v>
  </rv>
  <rv s="2">
    <fb>15924729</fb>
    <v>12</v>
  </rv>
  <rv s="15">
    <v>#VALUE!</v>
    <v>en-AU</v>
    <v>bf5c1a4b-df0b-09dc-dce0-e3fb0c898dd3</v>
    <v>536870912</v>
    <v>1</v>
    <v>334</v>
    <v>156</v>
    <v>Netherlands</v>
    <v>8</v>
    <v>9</v>
    <v>Map</v>
    <v>10</v>
    <v>335</v>
    <v>NL</v>
    <v>1419</v>
    <v>1420</v>
    <v>1310</v>
    <v>1034</v>
    <v>1421</v>
    <v>1422</v>
    <v>1423</v>
    <v>1424</v>
    <v>1425</v>
    <v>The Netherlands, informally Holland, is a country located in northwestern Europe with overseas territories in the Caribbean. It is the largest of four constituent countries of the Kingdom of the Netherlands. The Netherlands consists of twelve provinces; it borders Germany to the east, and Belgium to the south, with a North Sea coastline to the north and west. It shares maritime borders with the United Kingdom, Germany and Belgium in the North Sea. The country's official language is Dutch, with West Frisian as a secondary official language in the province of Friesland. Dutch, English and Papiamento are official in the Caribbean territories.</v>
    <v>1426</v>
    <v>1427</v>
    <v>1428</v>
    <v>1429</v>
    <v>1430</v>
    <v>1431</v>
    <v>1432</v>
    <v>1433</v>
    <v>1434</v>
    <v>1435</v>
    <v>1422</v>
    <v>1439</v>
    <v>1440</v>
    <v>1441</v>
    <v>1442</v>
    <v>494</v>
    <v>1443</v>
    <v>Netherlands</v>
    <v>Wilhelmus</v>
    <v>1444</v>
    <v>Netherlands</v>
    <v>1445</v>
    <v>1446</v>
    <v>1447</v>
    <v>1448</v>
    <v>766</v>
    <v>1449</v>
    <v>1450</v>
    <v>701</v>
    <v>1451</v>
    <v>1452</v>
    <v>1453</v>
    <v>1469</v>
    <v>1470</v>
    <v>1471</v>
    <v>1472</v>
    <v>1473</v>
    <v>Netherlands</v>
    <v>1474</v>
    <v>mdp/vdpid/176</v>
  </rv>
  <rv s="0">
    <v>1</v>
    <v>1</v>
    <v>0</v>
    <v>0</v>
  </rv>
  <rv s="1">
    <v>536870912</v>
    <v>Italy</v>
    <v>09e8f885-427b-8850-947d-202e0287b9e8</v>
    <v>en-AU</v>
    <v>Map</v>
  </rv>
  <rv s="2">
    <fb>0.432345141769226</fb>
    <v>40</v>
  </rv>
  <rv s="2">
    <fb>301340</fb>
    <v>12</v>
  </rv>
  <rv s="2">
    <fb>347000</fb>
    <v>12</v>
  </rv>
  <rv s="2">
    <fb>7.3</fb>
    <v>41</v>
  </rv>
  <rv s="2">
    <fb>39</fb>
    <v>42</v>
  </rv>
  <rv s="1">
    <v>536870912</v>
    <v>Rome</v>
    <v>5ed498af-fa85-2a88-874d-212494ddb06f</v>
    <v>en-AU</v>
    <v>Map</v>
  </rv>
  <rv s="2">
    <fb>320411.45899999997</fb>
    <v>12</v>
  </rv>
  <rv s="2">
    <fb>110.623595648239</fb>
    <v>43</v>
  </rv>
  <rv s="2">
    <fb>6.1124694376529102E-3</fb>
    <v>40</v>
  </rv>
  <rv s="2">
    <fb>5002.4066798773601</fb>
    <v>12</v>
  </rv>
  <rv s="2">
    <fb>1.29</fb>
    <v>41</v>
  </rv>
  <rv s="2">
    <fb>0.31790303272888798</fb>
    <v>40</v>
  </rv>
  <rv s="2">
    <fb>79.948454735494707</fb>
    <v>44</v>
  </rv>
  <rv s="2">
    <fb>1.61</fb>
    <v>45</v>
  </rv>
  <rv s="2">
    <fb>2001244392041.5701</fb>
    <v>46</v>
  </rv>
  <rv s="2">
    <fb>1.0187936</fb>
    <v>40</v>
  </rv>
  <rv s="2">
    <fb>0.61933000000000005</fb>
    <v>40</v>
  </rv>
  <rv s="3">
    <v>71</v>
    <v>10</v>
    <v>347</v>
    <v>7</v>
    <v>0</v>
    <v>Image of Italy</v>
  </rv>
  <rv s="2">
    <fb>2.6</fb>
    <v>44</v>
  </rv>
  <rv s="1">
    <v>805306368</v>
    <v>Luigi Di Maio (Minister)</v>
    <v>59d427d5-9609-17e5-4e5f-0e2e4f3196e8</v>
    <v>en-AU</v>
    <v>Generic</v>
  </rv>
  <rv s="1">
    <v>805306368</v>
    <v>Dario Franceschini (Minister)</v>
    <v>31ede07d-910f-e904-68a6-678eff43cbf0</v>
    <v>en-AU</v>
    <v>Generic</v>
  </rv>
  <rv s="1">
    <v>805306368</v>
    <v>Roberto Speranza (Minister)</v>
    <v>3e649b4b-3f0f-4d27-00a0-d23ad8721780</v>
    <v>en-AU</v>
    <v>Generic</v>
  </rv>
  <rv s="1">
    <v>805306368</v>
    <v>Lorenzo Guerini (Minister)</v>
    <v>948864d5-85c6-2e1d-75ca-f9b475127724</v>
    <v>en-AU</v>
    <v>Generic</v>
  </rv>
  <rv s="4">
    <v>78</v>
  </rv>
  <rv s="5">
    <v>https://www.bing.com/search?q=italy&amp;form=skydnc</v>
    <v>Learn more on Bing</v>
  </rv>
  <rv s="2">
    <fb>82.946341463414697</fb>
    <v>44</v>
  </rv>
  <rv s="2">
    <fb>522087790000</fb>
    <v>46</v>
  </rv>
  <rv s="2">
    <fb>2</fb>
    <v>44</v>
  </rv>
  <rv s="4">
    <v>79</v>
  </rv>
  <rv s="2">
    <fb>0.2283268819</fb>
    <v>40</v>
  </rv>
  <rv s="2">
    <fb>3.9773999999999998</fb>
    <v>41</v>
  </rv>
  <rv s="2">
    <fb>60297396</fb>
    <v>12</v>
  </rv>
  <rv s="2">
    <fb>0.26700000000000002</fb>
    <v>40</v>
  </rv>
  <rv s="2">
    <fb>0.12</fb>
    <v>40</v>
  </rv>
  <rv s="2">
    <fb>0.495550003051758</fb>
    <v>40</v>
  </rv>
  <rv s="1">
    <v>536870912</v>
    <v>Piedmont</v>
    <v>1a1b261b-a6b1-8503-5262-e2f707fe58ce</v>
    <v>en-AU</v>
    <v>Map</v>
  </rv>
  <rv s="1">
    <v>536870912</v>
    <v>Emilia-Romagna</v>
    <v>129d3426-cfe5-9154-2989-f246e1aa5cec</v>
    <v>en-AU</v>
    <v>Map</v>
  </rv>
  <rv s="1">
    <v>536870912</v>
    <v>Veneto</v>
    <v>6809e680-9adc-134d-ebe9-70b79f5adb5f</v>
    <v>en-AU</v>
    <v>Map</v>
  </rv>
  <rv s="1">
    <v>536870912</v>
    <v>Lombardy</v>
    <v>4e4d95c0-6e91-acd2-e10c-7165bc365e22</v>
    <v>en-AU</v>
    <v>Map</v>
  </rv>
  <rv s="1">
    <v>536870912</v>
    <v>Sicily</v>
    <v>610fbc95-e594-a116-6d30-36286446a003</v>
    <v>en-AU</v>
    <v>Map</v>
  </rv>
  <rv s="1">
    <v>536870912</v>
    <v>Tuscany</v>
    <v>a8854f08-da35-486d-5bd1-760f4eeb3da0</v>
    <v>en-AU</v>
    <v>Map</v>
  </rv>
  <rv s="1">
    <v>536870912</v>
    <v>Calabria</v>
    <v>87d05176-c03a-c209-fa72-dfafed738418</v>
    <v>en-AU</v>
    <v>Map</v>
  </rv>
  <rv s="1">
    <v>536870912</v>
    <v>Campania</v>
    <v>9933ef2b-24f2-a29d-6e4f-fe6bffe78694</v>
    <v>en-AU</v>
    <v>Map</v>
  </rv>
  <rv s="1">
    <v>536870912</v>
    <v>Sardinia</v>
    <v>2ac543b8-3c5f-c1c2-9c26-7153eb61c3d0</v>
    <v>en-AU</v>
    <v>Map</v>
  </rv>
  <rv s="1">
    <v>536870912</v>
    <v>Lazio</v>
    <v>e5d48b4e-72f5-da43-7854-da4784df7b51</v>
    <v>en-AU</v>
    <v>Map</v>
  </rv>
  <rv s="1">
    <v>536870912</v>
    <v>Abruzzo</v>
    <v>6d07734f-0734-da73-bda9-a2e9e44c1042</v>
    <v>en-AU</v>
    <v>Map</v>
  </rv>
  <rv s="1">
    <v>536870912</v>
    <v>Liguria</v>
    <v>bc9d0bc0-7501-9ea0-5ffc-8d29df64f153</v>
    <v>en-AU</v>
    <v>Map</v>
  </rv>
  <rv s="1">
    <v>536870912</v>
    <v>Umbria</v>
    <v>a75c12d3-c6a9-ea7c-e844-577d1cfe72dd</v>
    <v>en-AU</v>
    <v>Map</v>
  </rv>
  <rv s="1">
    <v>536870912</v>
    <v>Apulia</v>
    <v>162619f7-7efb-76cc-0544-2da0306bd7c3</v>
    <v>en-AU</v>
    <v>Map</v>
  </rv>
  <rv s="1">
    <v>536870912</v>
    <v>Molise</v>
    <v>048932e0-ef04-999e-a84f-326f5eaf1b11</v>
    <v>en-AU</v>
    <v>Map</v>
  </rv>
  <rv s="1">
    <v>536870912</v>
    <v>Aosta Valley</v>
    <v>d9b216c7-5de6-eaf4-2383-5f7fc3075fdb</v>
    <v>en-AU</v>
    <v>Map</v>
  </rv>
  <rv s="1">
    <v>536870912</v>
    <v>Metropolitan City of Florence</v>
    <v>2f3f0535-482c-476a-1d8b-3d5f6fad7391</v>
    <v>en-AU</v>
    <v>Map</v>
  </rv>
  <rv s="1">
    <v>536870912</v>
    <v>Marche</v>
    <v>262ac8bf-0bbd-ba85-aef3-2130493eaa9b</v>
    <v>en-AU</v>
    <v>Map</v>
  </rv>
  <rv s="1">
    <v>536870912</v>
    <v>Trentino</v>
    <v>120cbbaa-1e9e-f708-d24c-faa311d321c4</v>
    <v>en-AU</v>
    <v>Map</v>
  </rv>
  <rv s="1">
    <v>536870912</v>
    <v>Metropolitan City of Milan</v>
    <v>bfabe2c1-21a8-e914-acd1-5fea8ea5dd97</v>
    <v>en-AU</v>
    <v>Map</v>
  </rv>
  <rv s="1">
    <v>536870912</v>
    <v>Province of Modena</v>
    <v>5440f9d7-7f7c-603d-adbd-e1a1d0236ec2</v>
    <v>en-AU</v>
    <v>Map</v>
  </rv>
  <rv s="1">
    <v>536870912</v>
    <v>Basilicata</v>
    <v>c286f639-68f8-3ed2-0119-87142c109b42</v>
    <v>en-AU</v>
    <v>Map</v>
  </rv>
  <rv s="1">
    <v>536870912</v>
    <v>Metropolitan City of Venice</v>
    <v>558e4220-5944-57d7-3d5c-ee9c55739f9d</v>
    <v>en-AU</v>
    <v>Map</v>
  </rv>
  <rv s="1">
    <v>536870912</v>
    <v>Province of Parma</v>
    <v>8dea1c07-f47d-5713-e2a8-39e495a8c4a2</v>
    <v>en-AU</v>
    <v>Map</v>
  </rv>
  <rv s="1">
    <v>536870912</v>
    <v>Trentino-Alto Adige/South Tyrol</v>
    <v>b537e28d-6f0c-d8cf-1384-534def0737dd</v>
    <v>en-AU</v>
    <v>Map</v>
  </rv>
  <rv s="1">
    <v>536870912</v>
    <v>Province of Brescia</v>
    <v>446a641b-a5d7-2aa4-9917-1d4c9ac2f472</v>
    <v>en-AU</v>
    <v>Map</v>
  </rv>
  <rv s="1">
    <v>536870912</v>
    <v>Metropolitan City of Bari</v>
    <v>790bdf08-e670-ceb7-9ab7-df76f11c0cd2</v>
    <v>en-AU</v>
    <v>Map</v>
  </rv>
  <rv s="1">
    <v>536870912</v>
    <v>Province of Campobasso</v>
    <v>c7d893b5-491a-33dd-bd2b-8d4a2984fe8c</v>
    <v>en-AU</v>
    <v>Map</v>
  </rv>
  <rv s="1">
    <v>536870912</v>
    <v>Province of Caltanissetta</v>
    <v>d40e7f08-9850-7e0d-8505-29b8d0a39703</v>
    <v>en-AU</v>
    <v>Map</v>
  </rv>
  <rv s="1">
    <v>536870912</v>
    <v>Province of Ascoli Piceno</v>
    <v>28b9088e-56b5-1589-e3e6-a91d695bd929</v>
    <v>en-AU</v>
    <v>Map</v>
  </rv>
  <rv s="1">
    <v>536870912</v>
    <v>Province of Isernia</v>
    <v>0e9a3793-704a-835a-9155-71483dc32ec8</v>
    <v>en-AU</v>
    <v>Map</v>
  </rv>
  <rv s="1">
    <v>536870912</v>
    <v>Province of Olbia-Tempio</v>
    <v>2bf37320-d9da-9428-a8ab-b58e03cfd182</v>
    <v>en-AU</v>
    <v>Map</v>
  </rv>
  <rv s="1">
    <v>536870912</v>
    <v>Province of Alessandria</v>
    <v>00958e2f-b46d-2584-0b58-3b805660d781</v>
    <v>en-AU</v>
    <v>Map</v>
  </rv>
  <rv s="1">
    <v>536870912</v>
    <v>Province of Nuoro</v>
    <v>5dbb194c-c19a-fd8f-7f4f-40c37f7e78ce</v>
    <v>en-AU</v>
    <v>Map</v>
  </rv>
  <rv s="1">
    <v>536870912</v>
    <v>Province of Carbonia-Iglesias</v>
    <v>38d153ed-3de2-68a1-667c-27ce9aa10938</v>
    <v>en-AU</v>
    <v>Map</v>
  </rv>
  <rv s="1">
    <v>536870912</v>
    <v>Province of Taranto</v>
    <v>ca4ced58-8536-2946-c39a-e082bd08bfc2</v>
    <v>en-AU</v>
    <v>Map</v>
  </rv>
  <rv s="1">
    <v>536870912</v>
    <v>Province of Vibo Valentia</v>
    <v>fb657409-aaca-a33e-cfdd-bf03f359656e</v>
    <v>en-AU</v>
    <v>Map</v>
  </rv>
  <rv s="1">
    <v>536870912</v>
    <v>Province of Ogliastra</v>
    <v>15704465-8842-6b4f-04e6-da3752d670b3</v>
    <v>en-AU</v>
    <v>Map</v>
  </rv>
  <rv s="1">
    <v>536870912</v>
    <v>Province of Verbano-Cusio-Ossola</v>
    <v>a44237ea-032d-5947-b103-2cf81f24ec30</v>
    <v>en-AU</v>
    <v>Map</v>
  </rv>
  <rv s="1">
    <v>536870912</v>
    <v>Province of Medio Campidano</v>
    <v>c072d2b9-0636-8673-ad61-de43ceafbff1</v>
    <v>en-AU</v>
    <v>Map</v>
  </rv>
  <rv s="1">
    <v>536870912</v>
    <v>Metropolitan City of Bologna</v>
    <v>6b7c135f-45ec-3dc4-72bd-639c8de52892</v>
    <v>en-AU</v>
    <v>Map</v>
  </rv>
  <rv s="1">
    <v>536870912</v>
    <v>Metropolitan City of Rome Capital</v>
    <v>76a6fcae-8c89-adab-ce40-a0d52e665024</v>
    <v>en-AU</v>
    <v>Map</v>
  </rv>
  <rv s="1">
    <v>536870912</v>
    <v>Metropolitan City of Naples</v>
    <v>aeb76b48-07bf-43a8-8941-86d06bb8bf02</v>
    <v>en-AU</v>
    <v>Map</v>
  </rv>
  <rv s="1">
    <v>536870912</v>
    <v>Metropolitan City of Turin</v>
    <v>cb9fd131-b82a-0d2d-6b03-03cebe7f6604</v>
    <v>en-AU</v>
    <v>Map</v>
  </rv>
  <rv s="1">
    <v>536870912</v>
    <v>Metropolitan City of Reggio Calabria</v>
    <v>e8f895ec-a35e-4175-95b5-4fa5282cba18</v>
    <v>en-AU</v>
    <v>Map</v>
  </rv>
  <rv s="4">
    <v>80</v>
  </rv>
  <rv s="2">
    <fb>0.24250464933068097</fb>
    <v>40</v>
  </rv>
  <rv s="2">
    <fb>0.59099999999999997</fb>
    <v>40</v>
  </rv>
  <rv s="2">
    <fb>9.8870000839233405E-2</fb>
    <v>48</v>
  </rv>
  <rv s="2">
    <fb>42651966</fb>
    <v>12</v>
  </rv>
  <rv s="18">
    <v>#VALUE!</v>
    <v>en-AU</v>
    <v>09e8f885-427b-8850-947d-202e0287b9e8</v>
    <v>536870912</v>
    <v>1</v>
    <v>345</v>
    <v>264</v>
    <v>Italy</v>
    <v>8</v>
    <v>9</v>
    <v>Map</v>
    <v>10</v>
    <v>346</v>
    <v>IT</v>
    <v>1478</v>
    <v>1479</v>
    <v>1480</v>
    <v>1481</v>
    <v>1482</v>
    <v>1483</v>
    <v>1484</v>
    <v>1485</v>
    <v>1486</v>
    <v>EUR</v>
    <v>Italy, officially the Italian Republic or the Republic of Italy, is a country in Southern and Western Europe. Located in the middle of the Mediterranean Sea, it consists of a peninsula delimited by the Alps and surrounded by several islands; its territory largely coincides with the homonymous geographical region. Italy shares land borders with France, Switzerland, Austria, Slovenia and the enclaved microstates of Vatican City and San Marino. It has a territorial exclave in Switzerland, Campione, and some islands in the African Plate. Italy covers an area of 301,230 km², with a population of about 60 million. It is the third-most populous member state of the European Union, the sixth-most populous country in Europe, and the tenth-largest country in the continent by land area. Italy's capital and largest city is Rome.</v>
    <v>1487</v>
    <v>1488</v>
    <v>1489</v>
    <v>1490</v>
    <v>1491</v>
    <v>1492</v>
    <v>1493</v>
    <v>1494</v>
    <v>1495</v>
    <v>1496</v>
    <v>1483</v>
    <v>1501</v>
    <v>1502</v>
    <v>1503</v>
    <v>1504</v>
    <v>1505</v>
    <v>Italy</v>
    <v>Il Canto degli Italiani</v>
    <v>1506</v>
    <v>Italian Republic</v>
    <v>1507</v>
    <v>1508</v>
    <v>1509</v>
    <v>1061</v>
    <v>1510</v>
    <v>185</v>
    <v>698</v>
    <v>710</v>
    <v>1511</v>
    <v>859</v>
    <v>1512</v>
    <v>1558</v>
    <v>1559</v>
    <v>134</v>
    <v>1560</v>
    <v>1561</v>
    <v>Italy</v>
    <v>1562</v>
    <v>mdp/vdpid/118</v>
  </rv>
  <rv s="0">
    <v>72</v>
    <v>1</v>
    <v>0</v>
    <v>0</v>
  </rv>
  <rv s="1">
    <v>536870912</v>
    <v>Kazakhstan</v>
    <v>e0805137-3da3-4a72-90fe-4289ba952ed0</v>
    <v>en-AU</v>
    <v>Map</v>
  </rv>
  <rv s="2">
    <fb>0.80376338111641998</fb>
    <v>40</v>
  </rv>
  <rv s="2">
    <fb>2724900</fb>
    <v>12</v>
  </rv>
  <rv s="2">
    <fb>71000</fb>
    <v>12</v>
  </rv>
  <rv s="2">
    <fb>21.77</fb>
    <v>41</v>
  </rv>
  <rv s="2">
    <fb>7</fb>
    <v>42</v>
  </rv>
  <rv s="1">
    <v>536870912</v>
    <v>Nur-Sultan</v>
    <v>d441165c-641c-f1c1-05d9-ee7ee06c2f67</v>
    <v>en-AU</v>
    <v>Map</v>
  </rv>
  <rv s="2">
    <fb>247207.13800000001</fb>
    <v>12</v>
  </rv>
  <rv s="2">
    <fb>182.75</fb>
    <v>43</v>
  </rv>
  <rv s="2">
    <fb>5.2454767960836896E-2</fb>
    <v>40</v>
  </rv>
  <rv s="2">
    <fb>5600.2084648650798</fb>
    <v>12</v>
  </rv>
  <rv s="2">
    <fb>2.84</fb>
    <v>41</v>
  </rv>
  <rv s="2">
    <fb>1.22569174352706E-2</fb>
    <v>40</v>
  </rv>
  <rv s="2">
    <fb>99.173907312902202</fb>
    <v>44</v>
  </rv>
  <rv s="2">
    <fb>0.42</fb>
    <v>45</v>
  </rv>
  <rv s="2">
    <fb>180161741180.147</fb>
    <v>46</v>
  </rv>
  <rv s="2">
    <fb>1.0437133000000001</fb>
    <v>40</v>
  </rv>
  <rv s="2">
    <fb>0.61749759999999998</fb>
    <v>40</v>
  </rv>
  <rv s="3">
    <v>73</v>
    <v>10</v>
    <v>357</v>
    <v>7</v>
    <v>0</v>
    <v>Image of Kazakhstan</v>
  </rv>
  <rv s="2">
    <fb>8.8000000000000007</fb>
    <v>44</v>
  </rv>
  <rv s="1">
    <v>536870912</v>
    <v>Almaty</v>
    <v>7a5bc832-69e6-5f37-2b00-c24b690d1b60</v>
    <v>en-AU</v>
    <v>Map</v>
  </rv>
  <rv s="4">
    <v>81</v>
  </rv>
  <rv s="5">
    <v>https://www.bing.com/search?q=kazakhstan&amp;form=skydnc</v>
    <v>Learn more on Bing</v>
  </rv>
  <rv s="2">
    <fb>73.150000000000006</fb>
    <v>44</v>
  </rv>
  <rv s="2">
    <fb>40639830000</fb>
    <v>46</v>
  </rv>
  <rv s="2">
    <fb>0.41</fb>
    <v>45</v>
  </rv>
  <rv s="4">
    <v>82</v>
  </rv>
  <rv s="2">
    <fb>0.3880688014</fb>
    <v>40</v>
  </rv>
  <rv s="2">
    <fb>3.2522000000000002</fb>
    <v>41</v>
  </rv>
  <rv s="2">
    <fb>18513930</fb>
    <v>12</v>
  </rv>
  <rv s="2">
    <fb>0.374</fb>
    <v>40</v>
  </rv>
  <rv s="2">
    <fb>9.8000000000000004E-2</fb>
    <v>40</v>
  </rv>
  <rv s="2">
    <fb>0.13600000000000001</fb>
    <v>40</v>
  </rv>
  <rv s="2">
    <fb>0.68757003784179704</fb>
    <v>40</v>
  </rv>
  <rv s="1">
    <v>536870912</v>
    <v>East Kazakhstan Region</v>
    <v>5a1b4ea8-e268-b3fe-750a-da9fa665131f</v>
    <v>en-AU</v>
    <v>Map</v>
  </rv>
  <rv s="1">
    <v>536870912</v>
    <v>Almaty Region</v>
    <v>e11c8b46-51a0-ebe4-83a4-5e2b7c6c1a46</v>
    <v>en-AU</v>
    <v>Map</v>
  </rv>
  <rv s="1">
    <v>536870912</v>
    <v>Karaganda Region</v>
    <v>a45ba593-fe58-54dc-d969-734effa5c727</v>
    <v>en-AU</v>
    <v>Map</v>
  </rv>
  <rv s="1">
    <v>536870912</v>
    <v>North Kazakhstan Region</v>
    <v>0e85cffd-5dbf-434b-5315-d667ace3946d</v>
    <v>en-AU</v>
    <v>Map</v>
  </rv>
  <rv s="1">
    <v>536870912</v>
    <v>Jambyl Region</v>
    <v>868da5f5-caaf-c668-6abc-76decce2b4ff</v>
    <v>en-AU</v>
    <v>Map</v>
  </rv>
  <rv s="1">
    <v>536870912</v>
    <v>Kyzylorda Region</v>
    <v>13ec51fd-36c5-36dd-ac1d-933c5fd792b7</v>
    <v>en-AU</v>
    <v>Map</v>
  </rv>
  <rv s="1">
    <v>536870912</v>
    <v>Kostanay Region</v>
    <v>c584efa5-9af0-eb4e-ca19-8274450861d3</v>
    <v>en-AU</v>
    <v>Map</v>
  </rv>
  <rv s="1">
    <v>536870912</v>
    <v>Pavlodar Region</v>
    <v>b25bbcf4-9db7-0a95-5f93-723b65a0e6dd</v>
    <v>en-AU</v>
    <v>Map</v>
  </rv>
  <rv s="1">
    <v>536870912</v>
    <v>Mangystau Region</v>
    <v>b68cc483-0c74-22e2-da67-a2dfb5f2b888</v>
    <v>en-AU</v>
    <v>Map</v>
  </rv>
  <rv s="1">
    <v>536870912</v>
    <v>West Kazakhstan Region</v>
    <v>1a467841-a61b-304d-a21b-e89be0e6b1ee</v>
    <v>en-AU</v>
    <v>Map</v>
  </rv>
  <rv s="1">
    <v>536870912</v>
    <v>Aktobe Region</v>
    <v>d925f57d-9037-c745-de85-e148854463b3</v>
    <v>en-AU</v>
    <v>Map</v>
  </rv>
  <rv s="1">
    <v>536870912</v>
    <v>Baikonur</v>
    <v>140081f9-67ff-b521-a66c-7e83666453b8</v>
    <v>en-AU</v>
    <v>Map</v>
  </rv>
  <rv s="1">
    <v>536870912</v>
    <v>Akmola Region</v>
    <v>44143e9c-efeb-d885-087b-8df6f9d1182b</v>
    <v>en-AU</v>
    <v>Map</v>
  </rv>
  <rv s="1">
    <v>536870912</v>
    <v>Atyrau Region</v>
    <v>a9e2a8f7-ac89-3a49-9816-ab6d993a6be4</v>
    <v>en-AU</v>
    <v>Map</v>
  </rv>
  <rv s="4">
    <v>83</v>
  </rv>
  <rv s="2">
    <fb>0.11717799586587599</fb>
    <v>40</v>
  </rv>
  <rv s="4">
    <v>84</v>
  </rv>
  <rv s="2">
    <fb>0.28399999999999997</fb>
    <v>40</v>
  </rv>
  <rv s="2">
    <fb>4.5900001525878899E-2</fb>
    <v>48</v>
  </rv>
  <rv s="2">
    <fb>10652915</fb>
    <v>12</v>
  </rv>
  <rv s="9">
    <v>#VALUE!</v>
    <v>en-AU</v>
    <v>e0805137-3da3-4a72-90fe-4289ba952ed0</v>
    <v>536870912</v>
    <v>1</v>
    <v>355</v>
    <v>65</v>
    <v>Kazakhstan</v>
    <v>8</v>
    <v>9</v>
    <v>Map</v>
    <v>10</v>
    <v>356</v>
    <v>KZ</v>
    <v>1566</v>
    <v>1567</v>
    <v>1568</v>
    <v>1569</v>
    <v>1570</v>
    <v>1571</v>
    <v>1572</v>
    <v>1573</v>
    <v>1574</v>
    <v>KZT</v>
    <v>Kazakhstan, officially the Republic of Kazakhstan, is a transcontinental landlocked country located mainly in Central Asia and partly in Eastern Europe. It borders Russia to the north and west, China to the east, Kyrgyzstan to the southeast, Uzbekistan to the south, and Turkmenistan to the southwest, with a coastline along the Caspian Sea. Its capital is Astana, known as Nur-Sultan from 2019 to 2022. Almaty, Kazakhstan's largest city, was the country's capital until 1997. Kazakhstan is the world's ninth-largest country by land area and the world's largest landlocked country. It has a population of 19 million people and one of the lowest population densities in the world, at fewer than 6 people per square kilometre. Ethnic Kazakhs constitute a majority of the population, while ethnic Russians form a significant minority. Officially secular, Kazakhstan is a Muslim-majority country, although ethnic Russians in the country form a sizeable Christian community.</v>
    <v>1575</v>
    <v>1576</v>
    <v>1577</v>
    <v>1578</v>
    <v>1579</v>
    <v>1580</v>
    <v>1581</v>
    <v>1582</v>
    <v>1583</v>
    <v>1584</v>
    <v>1585</v>
    <v>1586</v>
    <v>1587</v>
    <v>1588</v>
    <v>1589</v>
    <v>760</v>
    <v>1590</v>
    <v>Kazakhstan</v>
    <v>Meniñ Qazaqstanım</v>
    <v>1591</v>
    <v>Republic of Kazakhstan</v>
    <v>1592</v>
    <v>1593</v>
    <v>1594</v>
    <v>183</v>
    <v>1061</v>
    <v>1595</v>
    <v>1237</v>
    <v>1596</v>
    <v>1597</v>
    <v>116</v>
    <v>1598</v>
    <v>1613</v>
    <v>1614</v>
    <v>1615</v>
    <v>1616</v>
    <v>1617</v>
    <v>Kazakhstan</v>
    <v>1618</v>
    <v>mdp/vdpid/137</v>
  </rv>
  <rv s="0">
    <v>74</v>
    <v>1</v>
    <v>0</v>
    <v>0</v>
  </rv>
  <rv s="1">
    <v>536870912</v>
    <v>Latvia</v>
    <v>76511c15-b60b-948f-e9c7-f9bd9d9c4ece</v>
    <v>en-AU</v>
    <v>Map</v>
  </rv>
  <rv s="2">
    <fb>0.31055001608234201</fb>
    <v>40</v>
  </rv>
  <rv s="2">
    <fb>64589</fb>
    <v>12</v>
  </rv>
  <rv s="2">
    <fb>6000</fb>
    <v>12</v>
  </rv>
  <rv s="2">
    <fb>10</fb>
    <v>41</v>
  </rv>
  <rv s="2">
    <fb>371</fb>
    <v>42</v>
  </rv>
  <rv s="1">
    <v>536870912</v>
    <v>Riga</v>
    <v>28ba38b3-e530-65db-5053-2ad0f32507de</v>
    <v>en-AU</v>
    <v>Map</v>
  </rv>
  <rv s="2">
    <fb>7003.97</fb>
    <v>12</v>
  </rv>
  <rv s="2">
    <fb>116.85698464327299</fb>
    <v>43</v>
  </rv>
  <rv s="2">
    <fb>2.8114092007562198E-2</fb>
    <v>40</v>
  </rv>
  <rv s="2">
    <fb>3507.4045206547198</fb>
    <v>12</v>
  </rv>
  <rv s="2">
    <fb>1.6</fb>
    <v>41</v>
  </rv>
  <rv s="2">
    <fb>0.53978769738561394</fb>
    <v>40</v>
  </rv>
  <rv s="2">
    <fb>56.717427573372497</fb>
    <v>44</v>
  </rv>
  <rv s="2">
    <fb>1.1599999999999999</fb>
    <v>45</v>
  </rv>
  <rv s="2">
    <fb>34117202555.066601</fb>
    <v>46</v>
  </rv>
  <rv s="2">
    <fb>0.99367839999999996</fb>
    <v>40</v>
  </rv>
  <rv s="2">
    <fb>0.88057429999999992</fb>
    <v>40</v>
  </rv>
  <rv s="3">
    <v>75</v>
    <v>10</v>
    <v>368</v>
    <v>7</v>
    <v>0</v>
    <v>Image of Latvia</v>
  </rv>
  <rv s="1">
    <v>805306368</v>
    <v>Egils Levits (President)</v>
    <v>18ffb51b-7946-c7e3-0268-db368f061eda</v>
    <v>en-AU</v>
    <v>Generic</v>
  </rv>
  <rv s="1">
    <v>805306368</v>
    <v>Arturs Krišjānis Kariņš (Prime Minister)</v>
    <v>f4085208-b4bc-a122-7b01-885e68875951</v>
    <v>en-AU</v>
    <v>Generic</v>
  </rv>
  <rv s="4">
    <v>85</v>
  </rv>
  <rv s="5">
    <v>https://www.bing.com/search?q=latvia&amp;form=skydnc</v>
    <v>Learn more on Bing</v>
  </rv>
  <rv s="2">
    <fb>74.678048780487799</fb>
    <v>44</v>
  </rv>
  <rv s="2">
    <fb>2.8</fb>
    <v>45</v>
  </rv>
  <rv s="4">
    <v>86</v>
  </rv>
  <rv s="2">
    <fb>0.41623710610000003</fb>
    <v>40</v>
  </rv>
  <rv s="2">
    <fb>3.1905000000000001</fb>
    <v>41</v>
  </rv>
  <rv s="2">
    <fb>1912789</fb>
    <v>12</v>
  </rv>
  <rv s="2">
    <fb>0.26899999999999996</fb>
    <v>40</v>
  </rv>
  <rv s="2">
    <fb>0.42399999999999999</fb>
    <v>40</v>
  </rv>
  <rv s="2">
    <fb>2.3E-2</fb>
    <v>40</v>
  </rv>
  <rv s="2">
    <fb>0.11699999999999999</fb>
    <v>40</v>
  </rv>
  <rv s="2">
    <fb>0.61410999298095703</fb>
    <v>40</v>
  </rv>
  <rv s="1">
    <v>536870912</v>
    <v>Jūrmala</v>
    <v>b53197a1-c6da-44d4-6c8b-b9fc5b3319d2</v>
    <v>en-AU</v>
    <v>Map</v>
  </rv>
  <rv s="1">
    <v>536870912</v>
    <v>Daugavpils</v>
    <v>4e5a5f86-90d5-62bf-5706-7846070ac222</v>
    <v>en-AU</v>
    <v>Map</v>
  </rv>
  <rv s="1">
    <v>536870912</v>
    <v>Liepāja</v>
    <v>dfd39be7-dd1e-dd81-ac22-7e76fd127d61</v>
    <v>en-AU</v>
    <v>Map</v>
  </rv>
  <rv s="1">
    <v>536870912</v>
    <v>Ventspils</v>
    <v>0528f2b2-5eb9-8bbc-6bbd-5de31f2222b6</v>
    <v>en-AU</v>
    <v>Map</v>
  </rv>
  <rv s="1">
    <v>536870912</v>
    <v>Jelgava</v>
    <v>b04f0327-437a-1fc1-17dc-740d1d38dba9</v>
    <v>en-AU</v>
    <v>Map</v>
  </rv>
  <rv s="1">
    <v>536870912</v>
    <v>Valmiera</v>
    <v>3aab869a-d293-3264-01d9-f4734906ae56</v>
    <v>en-AU</v>
    <v>Map</v>
  </rv>
  <rv s="1">
    <v>536870912</v>
    <v>Rēzekne</v>
    <v>8d930e7b-793d-f10f-fab9-eb4f8dc90d0a</v>
    <v>en-AU</v>
    <v>Map</v>
  </rv>
  <rv s="1">
    <v>536870912</v>
    <v>Jēkabpils</v>
    <v>62882a74-fadf-da76-905b-75acf15a12e7</v>
    <v>en-AU</v>
    <v>Map</v>
  </rv>
  <rv s="1">
    <v>536870912</v>
    <v>Kārsava</v>
    <v>ded6a3cc-a2dc-cb24-4ae2-f9e58be59863</v>
    <v>en-AU</v>
    <v>Map</v>
  </rv>
  <rv s="1">
    <v>536870912</v>
    <v>Varakļāni</v>
    <v>2f940a92-b8ee-5598-68d6-854e2360cd32</v>
    <v>en-AU</v>
    <v>Map</v>
  </rv>
  <rv s="1">
    <v>536870912</v>
    <v>Naukšēni Municipality</v>
    <v>d0450d7e-707d-9040-3b05-292579d092c4</v>
    <v>en-AU</v>
    <v>Map</v>
  </rv>
  <rv s="1">
    <v>536870912</v>
    <v>Talsi Municipality</v>
    <v>d1f9c9fc-5e50-9b80-0697-93ecda5021ce</v>
    <v>en-AU</v>
    <v>Map</v>
  </rv>
  <rv s="1">
    <v>536870912</v>
    <v>Baldone Municipality</v>
    <v>f433962a-8933-b39b-6eab-48b738af80ea</v>
    <v>en-AU</v>
    <v>Map</v>
  </rv>
  <rv s="1">
    <v>536870912</v>
    <v>Ventspils Municipality</v>
    <v>e6848574-695c-f74c-82b2-a32baa4c7f8e</v>
    <v>en-AU</v>
    <v>Map</v>
  </rv>
  <rv s="1">
    <v>536870912</v>
    <v>Rēzekne Municipality</v>
    <v>e52c883c-bce7-45e4-82c9-46eff1fb92b3</v>
    <v>en-AU</v>
    <v>Map</v>
  </rv>
  <rv s="1">
    <v>536870912</v>
    <v>Ropaži Municipality</v>
    <v>92c730b5-2040-fe12-1978-d80880cc4abb</v>
    <v>en-AU</v>
    <v>Map</v>
  </rv>
  <rv s="1">
    <v>536870912</v>
    <v>Limbaži Municipality</v>
    <v>69df87e9-2431-89f3-c3d6-436e011fd5ff</v>
    <v>en-AU</v>
    <v>Map</v>
  </rv>
  <rv s="1">
    <v>536870912</v>
    <v>Mārupe Municipality</v>
    <v>b77c49e7-961d-fe7b-2521-383816eff92f</v>
    <v>en-AU</v>
    <v>Map</v>
  </rv>
  <rv s="1">
    <v>536870912</v>
    <v>Ludza Municipality</v>
    <v>a898bad2-677f-1056-d7d0-bf98884c7b05</v>
    <v>en-AU</v>
    <v>Map</v>
  </rv>
  <rv s="1">
    <v>536870912</v>
    <v>Balvi Municipality</v>
    <v>ab3146a5-f450-3e2c-e47e-5f3a1624257e</v>
    <v>en-AU</v>
    <v>Map</v>
  </rv>
  <rv s="1">
    <v>536870912</v>
    <v>Alūksne Municipality</v>
    <v>f3457abd-4feb-a1cf-785e-f40f0829f1ba</v>
    <v>en-AU</v>
    <v>Map</v>
  </rv>
  <rv s="1">
    <v>536870912</v>
    <v>Burtnieki Municipality</v>
    <v>4ce21d19-14a8-2971-d38c-d0b8a0e85020</v>
    <v>en-AU</v>
    <v>Map</v>
  </rv>
  <rv s="1">
    <v>536870912</v>
    <v>Cēsis Municipality</v>
    <v>c57e45c5-5fd8-c60f-0ea6-230aebfe91b5</v>
    <v>en-AU</v>
    <v>Map</v>
  </rv>
  <rv s="1">
    <v>536870912</v>
    <v>Kocēni Municipality</v>
    <v>5602f1dd-149e-fa4d-2373-4ba50b2323d2</v>
    <v>en-AU</v>
    <v>Map</v>
  </rv>
  <rv s="1">
    <v>536870912</v>
    <v>Madona Municipality</v>
    <v>bf017ae3-3323-45c7-88b5-0639958a8192</v>
    <v>en-AU</v>
    <v>Map</v>
  </rv>
  <rv s="1">
    <v>536870912</v>
    <v>Rundāle Municipality</v>
    <v>533a2de1-3779-b13a-aa56-ed3b83fd53d0</v>
    <v>en-AU</v>
    <v>Map</v>
  </rv>
  <rv s="1">
    <v>536870912</v>
    <v>Kandava Municipality</v>
    <v>99c4db77-8ad4-4c65-9c91-573f3cc30454</v>
    <v>en-AU</v>
    <v>Map</v>
  </rv>
  <rv s="1">
    <v>536870912</v>
    <v>Lubāna Municipality</v>
    <v>caf94297-fa50-a99c-95a2-d0bf48b83e64</v>
    <v>en-AU</v>
    <v>Map</v>
  </rv>
  <rv s="1">
    <v>536870912</v>
    <v>Viļāni Municipality</v>
    <v>7ebeb0a9-e7e5-1c6a-1059-744d83e064be</v>
    <v>en-AU</v>
    <v>Map</v>
  </rv>
  <rv s="1">
    <v>536870912</v>
    <v>Tērvete Municipality</v>
    <v>47f44eb5-a7df-d6d2-920d-c0fc7a809856</v>
    <v>en-AU</v>
    <v>Map</v>
  </rv>
  <rv s="1">
    <v>536870912</v>
    <v>Tukums Municipality</v>
    <v>a127da9a-a8bf-04e4-4ef1-eb93344c453f</v>
    <v>en-AU</v>
    <v>Map</v>
  </rv>
  <rv s="1">
    <v>536870912</v>
    <v>Iecava Municipality</v>
    <v>2d17de83-356a-8e88-3bab-1da17af6e01d</v>
    <v>en-AU</v>
    <v>Map</v>
  </rv>
  <rv s="1">
    <v>536870912</v>
    <v>Aloja Municipality</v>
    <v>87d24c3f-2d38-4808-9a8a-d3d131dc4a43</v>
    <v>en-AU</v>
    <v>Map</v>
  </rv>
  <rv s="1">
    <v>536870912</v>
    <v>Aknīste Municipality</v>
    <v>741c24a1-bdc0-94e1-4dcf-6e0d1b5d7133</v>
    <v>en-AU</v>
    <v>Map</v>
  </rv>
  <rv s="1">
    <v>536870912</v>
    <v>Nīca Municipality</v>
    <v>fb8a3e1b-fe69-6fae-42bd-0679aa16e1a9</v>
    <v>en-AU</v>
    <v>Map</v>
  </rv>
  <rv s="1">
    <v>536870912</v>
    <v>Vecpiebalga Municipality</v>
    <v>b393d6b6-3ae0-4047-8447-ed5ee0bbf1cc</v>
    <v>en-AU</v>
    <v>Map</v>
  </rv>
  <rv s="1">
    <v>536870912</v>
    <v>Līvāni Municipality</v>
    <v>b212a4e1-83e7-4094-9a29-5ec611033e55</v>
    <v>en-AU</v>
    <v>Map</v>
  </rv>
  <rv s="1">
    <v>536870912</v>
    <v>Daugavpils Municipality</v>
    <v>773963e6-64d9-b85b-5eac-302bf2a3ec81</v>
    <v>en-AU</v>
    <v>Map</v>
  </rv>
  <rv s="1">
    <v>536870912</v>
    <v>Dagda Municipality</v>
    <v>73f875ab-3251-35c8-32c4-3c400e60b6d6</v>
    <v>en-AU</v>
    <v>Map</v>
  </rv>
  <rv s="1">
    <v>536870912</v>
    <v>Priekuļi Municipality</v>
    <v>486a7ea0-45d8-3e73-f4a6-3d06d6c08fa6</v>
    <v>en-AU</v>
    <v>Map</v>
  </rv>
  <rv s="1">
    <v>536870912</v>
    <v>Skrīveri Municipality</v>
    <v>b4cc21f1-1127-917f-eb85-fba26428df3b</v>
    <v>en-AU</v>
    <v>Map</v>
  </rv>
  <rv s="1">
    <v>536870912</v>
    <v>Aizkraukle Municipality</v>
    <v>95025a04-c409-5a38-ce34-511ff7028d37</v>
    <v>en-AU</v>
    <v>Map</v>
  </rv>
  <rv s="1">
    <v>536870912</v>
    <v>Jēkabpils Municipality</v>
    <v>e97e0fa9-8a7d-44ab-8d2f-43202a9d0c2e</v>
    <v>en-AU</v>
    <v>Map</v>
  </rv>
  <rv s="1">
    <v>536870912</v>
    <v>Grobiņa Municipality</v>
    <v>4b1f9b19-2dff-d177-d69b-3d96892ed82c</v>
    <v>en-AU</v>
    <v>Map</v>
  </rv>
  <rv s="1">
    <v>536870912</v>
    <v>Krimulda Municipality</v>
    <v>7bf8b4c8-6ac5-4e82-ab7c-f2e56c0ffb62</v>
    <v>en-AU</v>
    <v>Map</v>
  </rv>
  <rv s="1">
    <v>536870912</v>
    <v>Amata Municipality</v>
    <v>fdd456f5-778d-448e-b507-66bbe9a04833</v>
    <v>en-AU</v>
    <v>Map</v>
  </rv>
  <rv s="1">
    <v>536870912</v>
    <v>Krāslava Municipality</v>
    <v>4cc90cd3-e186-1c7d-d523-ea2467b922e5</v>
    <v>en-AU</v>
    <v>Map</v>
  </rv>
  <rv s="1">
    <v>536870912</v>
    <v>Kuldīga Municipality</v>
    <v>8c1ed23e-d3e5-ff9c-9ef6-b6e4785adb33</v>
    <v>en-AU</v>
    <v>Map</v>
  </rv>
  <rv s="1">
    <v>536870912</v>
    <v>Aizpute Municipality</v>
    <v>16529e6c-f2ac-2885-1ef4-7a356784edc5</v>
    <v>en-AU</v>
    <v>Map</v>
  </rv>
  <rv s="1">
    <v>536870912</v>
    <v>Strenči Municipality</v>
    <v>7bcd1518-5656-200c-5f7c-9c5f8850b0b8</v>
    <v>en-AU</v>
    <v>Map</v>
  </rv>
  <rv s="1">
    <v>536870912</v>
    <v>Pļaviņas Municipality</v>
    <v>6fcba523-b97f-29a3-5df9-edaf4322b61b</v>
    <v>en-AU</v>
    <v>Map</v>
  </rv>
  <rv s="1">
    <v>536870912</v>
    <v>Gulbene Municipality</v>
    <v>84bcd265-d604-17c7-fef6-d42c1d4d7cbb</v>
    <v>en-AU</v>
    <v>Map</v>
  </rv>
  <rv s="1">
    <v>536870912</v>
    <v>Jaunpiebalga Municipality</v>
    <v>98502c52-4765-4ef2-9ff6-77ed8a9fa5b7</v>
    <v>en-AU</v>
    <v>Map</v>
  </rv>
  <rv s="1">
    <v>536870912</v>
    <v>Ogre Municipality</v>
    <v>24ff0d4d-4547-805f-28cc-2063223786c6</v>
    <v>en-AU</v>
    <v>Map</v>
  </rv>
  <rv s="1">
    <v>536870912</v>
    <v>Jaunjelgava Municipality</v>
    <v>fba5a4ed-93a0-4be1-b3ce-8d13172f1500</v>
    <v>en-AU</v>
    <v>Map</v>
  </rv>
  <rv s="1">
    <v>536870912</v>
    <v>Ilūkste Municipality</v>
    <v>66edeeca-90a4-e69f-036f-a3e0107ae452</v>
    <v>en-AU</v>
    <v>Map</v>
  </rv>
  <rv s="1">
    <v>536870912</v>
    <v>Sigulda Municipality</v>
    <v>b0b6c801-d347-4a34-737b-c8ae17fd663b</v>
    <v>en-AU</v>
    <v>Map</v>
  </rv>
  <rv s="1">
    <v>536870912</v>
    <v>Vaiņode Municipality</v>
    <v>b81e63b2-dc93-3ca5-4472-c5e86ffbfdd7</v>
    <v>en-AU</v>
    <v>Map</v>
  </rv>
  <rv s="1">
    <v>536870912</v>
    <v>Mazsalaca Municipality</v>
    <v>fe882855-cbe8-ffc8-b961-060ef13e8204</v>
    <v>en-AU</v>
    <v>Map</v>
  </rv>
  <rv s="1">
    <v>536870912</v>
    <v>Bauska Municipality</v>
    <v>90655b42-8034-4c85-9485-82097327b7b6</v>
    <v>en-AU</v>
    <v>Map</v>
  </rv>
  <rv s="1">
    <v>536870912</v>
    <v>Nereta Municipality</v>
    <v>55a7dc26-4c2d-48e2-94bc-22db851f15b9</v>
    <v>en-AU</v>
    <v>Map</v>
  </rv>
  <rv s="1">
    <v>536870912</v>
    <v>Beverīna Municipality</v>
    <v>86e998e5-8e6b-463e-d7f3-93d8182bfb8e</v>
    <v>en-AU</v>
    <v>Map</v>
  </rv>
  <rv s="1">
    <v>536870912</v>
    <v>Viesīte Municipality</v>
    <v>24099be6-7cfa-2469-d56d-4a6271ad2ea5</v>
    <v>en-AU</v>
    <v>Map</v>
  </rv>
  <rv s="1">
    <v>536870912</v>
    <v>Dobele Municipality</v>
    <v>2f3e6893-e833-cc74-07dc-36c9113d86e4</v>
    <v>en-AU</v>
    <v>Map</v>
  </rv>
  <rv s="1">
    <v>536870912</v>
    <v>Saulkrasti Municipality</v>
    <v>ed87a439-24a5-4351-9dab-c05afd5ba637</v>
    <v>en-AU</v>
    <v>Map</v>
  </rv>
  <rv s="1">
    <v>536870912</v>
    <v>Mērsrags Municipality</v>
    <v>4aa810e0-3d30-b751-bf45-427e236e34a6</v>
    <v>en-AU</v>
    <v>Map</v>
  </rv>
  <rv s="1">
    <v>536870912</v>
    <v>Jelgava Municipality</v>
    <v>fe0e93f0-1d52-979d-cc11-59f15a5291fb</v>
    <v>en-AU</v>
    <v>Map</v>
  </rv>
  <rv s="1">
    <v>536870912</v>
    <v>Engure Municipality</v>
    <v>aeed18e1-fac1-4d4b-b87f-7db6cac987e6</v>
    <v>en-AU</v>
    <v>Map</v>
  </rv>
  <rv s="1">
    <v>536870912</v>
    <v>Babīte Municipality</v>
    <v>7f15b32f-3c71-2350-05c0-dd49106a9f2a</v>
    <v>en-AU</v>
    <v>Map</v>
  </rv>
  <rv s="1">
    <v>536870912</v>
    <v>Sēja Municipality</v>
    <v>f2195bdb-7143-22dc-e1a1-d541086dec56</v>
    <v>en-AU</v>
    <v>Map</v>
  </rv>
  <rv s="1">
    <v>536870912</v>
    <v>Preiļi Municipality</v>
    <v>f5144f2e-4f63-49fb-86a6-93a956345130</v>
    <v>en-AU</v>
    <v>Map</v>
  </rv>
  <rv s="1">
    <v>536870912</v>
    <v>Mālpils Municipality</v>
    <v>26c2b099-96e3-34fa-922c-d087ed484629</v>
    <v>en-AU</v>
    <v>Map</v>
  </rv>
  <rv s="1">
    <v>536870912</v>
    <v>Līgatne Municipality</v>
    <v>c5f79def-4599-5f6b-6d38-4ac396d6fe90</v>
    <v>en-AU</v>
    <v>Map</v>
  </rv>
  <rv s="1">
    <v>536870912</v>
    <v>Krustpils Municipality</v>
    <v>71f50272-f39a-311c-bd67-bc4631c6ead3</v>
    <v>en-AU</v>
    <v>Map</v>
  </rv>
  <rv s="1">
    <v>536870912</v>
    <v>Salaspils Municipality</v>
    <v>7c112789-52a0-4b20-8051-57f2f93d8016</v>
    <v>en-AU</v>
    <v>Map</v>
  </rv>
  <rv s="1">
    <v>536870912</v>
    <v>Vārkava Municipality</v>
    <v>086ee51e-5241-dafe-9f61-f294c3936596</v>
    <v>en-AU</v>
    <v>Map</v>
  </rv>
  <rv s="1">
    <v>536870912</v>
    <v>Rugāji Municipality</v>
    <v>f49888ec-5ddf-eb38-fdd3-8573337f7fc1</v>
    <v>en-AU</v>
    <v>Map</v>
  </rv>
  <rv s="1">
    <v>536870912</v>
    <v>Stopiņi Municipality</v>
    <v>03e7834e-9845-4cf8-e9b8-9a69430b2927</v>
    <v>en-AU</v>
    <v>Map</v>
  </rv>
  <rv s="1">
    <v>536870912</v>
    <v>Carnikava Municipality</v>
    <v>6c67e43f-7ce8-4b95-ab5f-825f1cc08e6b</v>
    <v>en-AU</v>
    <v>Map</v>
  </rv>
  <rv s="1">
    <v>536870912</v>
    <v>Cesvaine Municipality</v>
    <v>ec1951c4-ae79-4386-a326-29c30ed9979a</v>
    <v>en-AU</v>
    <v>Map</v>
  </rv>
  <rv s="1">
    <v>536870912</v>
    <v>Aglona Municipality</v>
    <v>4215b6b4-7c37-19c0-e2d9-3fa604feae4c</v>
    <v>en-AU</v>
    <v>Map</v>
  </rv>
  <rv s="1">
    <v>536870912</v>
    <v>Vecumnieki Municipality</v>
    <v>c5ee0fc4-8577-4300-86dd-3b2e0d29ae85</v>
    <v>en-AU</v>
    <v>Map</v>
  </rv>
  <rv s="1">
    <v>536870912</v>
    <v>Ķekava Municipality</v>
    <v>111437c1-6ac8-40cc-e456-aa1de452cce6</v>
    <v>en-AU</v>
    <v>Map</v>
  </rv>
  <rv s="1">
    <v>536870912</v>
    <v>Valka Municipality</v>
    <v>cde06364-3fe3-412c-9832-cb0d2b4f51b4</v>
    <v>en-AU</v>
    <v>Map</v>
  </rv>
  <rv s="1">
    <v>536870912</v>
    <v>Roja Municipality</v>
    <v>b386fd30-eb29-d691-e930-ea6d0cae3d24</v>
    <v>en-AU</v>
    <v>Map</v>
  </rv>
  <rv s="1">
    <v>536870912</v>
    <v>Alsunga Municipality</v>
    <v>8a409f4c-c2c1-c335-8b60-38bf28a34bce</v>
    <v>en-AU</v>
    <v>Map</v>
  </rv>
  <rv s="1">
    <v>536870912</v>
    <v>Cibla Municipality</v>
    <v>865e4fe5-7132-4039-b413-c507f2b982e7</v>
    <v>en-AU</v>
    <v>Map</v>
  </rv>
  <rv s="1">
    <v>536870912</v>
    <v>Salacgrīva Municipality</v>
    <v>80ef951c-2550-24ca-cf7b-4342861886eb</v>
    <v>en-AU</v>
    <v>Map</v>
  </rv>
  <rv s="1">
    <v>536870912</v>
    <v>Auce Municipality</v>
    <v>cd68a410-3b71-8eae-1b5c-0185dfe4124f</v>
    <v>en-AU</v>
    <v>Map</v>
  </rv>
  <rv s="1">
    <v>536870912</v>
    <v>Ozolnieki Municipality</v>
    <v>72766bce-4d81-1778-097e-317d1d983123</v>
    <v>en-AU</v>
    <v>Map</v>
  </rv>
  <rv s="1">
    <v>536870912</v>
    <v>Durbe Municipality</v>
    <v>8f5a661d-9297-4b3b-9bcd-90bf0cdd31c2</v>
    <v>en-AU</v>
    <v>Map</v>
  </rv>
  <rv s="1">
    <v>536870912</v>
    <v>Dundaga Municipality</v>
    <v>e7427ccb-691c-905d-ed13-ad1d3870553f</v>
    <v>en-AU</v>
    <v>Map</v>
  </rv>
  <rv s="1">
    <v>536870912</v>
    <v>Ērgļi Municipality</v>
    <v>bacc2eec-b43e-40fa-e69d-d2b14a4095b2</v>
    <v>en-AU</v>
    <v>Map</v>
  </rv>
  <rv s="1">
    <v>536870912</v>
    <v>Pāvilosta Municipality</v>
    <v>3b324166-e091-6850-154f-c36abebe360a</v>
    <v>en-AU</v>
    <v>Map</v>
  </rv>
  <rv s="1">
    <v>536870912</v>
    <v>Inčukalns Municipality</v>
    <v>0beb8468-a9b3-b0a6-7cce-3ba8237b7da6</v>
    <v>en-AU</v>
    <v>Map</v>
  </rv>
  <rv s="1">
    <v>536870912</v>
    <v>Ķegums Municipality</v>
    <v>824bd57c-a023-2e58-f5ea-3310deb8260f</v>
    <v>en-AU</v>
    <v>Map</v>
  </rv>
  <rv s="1">
    <v>536870912</v>
    <v>Olaine Municipality</v>
    <v>f59d02c5-1ef0-44ab-b209-23b73010c646</v>
    <v>en-AU</v>
    <v>Map</v>
  </rv>
  <rv s="1">
    <v>536870912</v>
    <v>Garkalne Municipality</v>
    <v>28be309a-5e95-4da2-aa78-41d9c3a3c30e</v>
    <v>en-AU</v>
    <v>Map</v>
  </rv>
  <rv s="1">
    <v>536870912</v>
    <v>Pārgauja Municipality</v>
    <v>f292c99e-6314-d515-6f03-128d1ba465c0</v>
    <v>en-AU</v>
    <v>Map</v>
  </rv>
  <rv s="1">
    <v>536870912</v>
    <v>Rūjiena Municipality</v>
    <v>fed40cd7-e234-657a-a11b-8dea201dd6d0</v>
    <v>en-AU</v>
    <v>Map</v>
  </rv>
  <rv s="1">
    <v>536870912</v>
    <v>Skrunda Municipality</v>
    <v>cc4d65f9-aa12-fccc-cc2d-a9b8bebee8e1</v>
    <v>en-AU</v>
    <v>Map</v>
  </rv>
  <rv s="1">
    <v>536870912</v>
    <v>Brocēni Municipality</v>
    <v>2722733f-5fa2-6550-ece2-e9dfd4421c4a</v>
    <v>en-AU</v>
    <v>Map</v>
  </rv>
  <rv s="1">
    <v>536870912</v>
    <v>Jaunpils Municipality</v>
    <v>b55305fd-4269-056a-5170-90d1fe3baacb</v>
    <v>en-AU</v>
    <v>Map</v>
  </rv>
  <rv s="1">
    <v>536870912</v>
    <v>Ape Municipality</v>
    <v>ea6e964f-6000-3fed-256e-1e9932fd0e1a</v>
    <v>en-AU</v>
    <v>Map</v>
  </rv>
  <rv s="1">
    <v>536870912</v>
    <v>Viļaka Municipality</v>
    <v>cc2369ad-7dc3-f03b-ecdf-0128b0c81f89</v>
    <v>en-AU</v>
    <v>Map</v>
  </rv>
  <rv s="1">
    <v>536870912</v>
    <v>Smiltene Municipality</v>
    <v>cf0dc05b-c4ea-7014-3892-05c1857d2a0c</v>
    <v>en-AU</v>
    <v>Map</v>
  </rv>
  <rv s="1">
    <v>536870912</v>
    <v>Zilupe Municipality</v>
    <v>25491da1-9a80-aeed-c83c-52243cd65fe0</v>
    <v>en-AU</v>
    <v>Map</v>
  </rv>
  <rv s="1">
    <v>536870912</v>
    <v>Rauna Municipality</v>
    <v>4c3c3491-90e5-4031-af60-7fa60f0850b2</v>
    <v>en-AU</v>
    <v>Map</v>
  </rv>
  <rv s="1">
    <v>536870912</v>
    <v>Koknese Municipality</v>
    <v>9734311c-f332-4e1b-80b8-7fe322d499bd</v>
    <v>en-AU</v>
    <v>Map</v>
  </rv>
  <rv s="1">
    <v>536870912</v>
    <v>Sala Municipality, Latvia</v>
    <v>909d33ec-ef4f-477e-927e-523005b6764d</v>
    <v>en-AU</v>
    <v>Map</v>
  </rv>
  <rv s="1">
    <v>536870912</v>
    <v>Rucava Municipality</v>
    <v>ec2cd100-fdce-415c-ac3f-a219102ec293</v>
    <v>en-AU</v>
    <v>Map</v>
  </rv>
  <rv s="1">
    <v>536870912</v>
    <v>Baltinava Municipality</v>
    <v>d5f3faf5-cbdf-e5f6-756c-06b9a409cdd1</v>
    <v>en-AU</v>
    <v>Map</v>
  </rv>
  <rv s="1">
    <v>536870912</v>
    <v>Lielvārde Municipality</v>
    <v>8bdeb832-8fbc-a8a5-bc39-a455b4f9f051</v>
    <v>en-AU</v>
    <v>Map</v>
  </rv>
  <rv s="1">
    <v>536870912</v>
    <v>Ikšķile Municipality</v>
    <v>11f36a9d-1090-4972-1950-2eec64cf368b</v>
    <v>en-AU</v>
    <v>Map</v>
  </rv>
  <rv s="1">
    <v>536870912</v>
    <v>Priekule Municipality</v>
    <v>e121d743-f0dd-464d-b422-8db726d0e033</v>
    <v>en-AU</v>
    <v>Map</v>
  </rv>
  <rv s="1">
    <v>536870912</v>
    <v>Riebiņi Municipality</v>
    <v>e6cac5f7-6025-df5b-b4eb-bd216dc4678b</v>
    <v>en-AU</v>
    <v>Map</v>
  </rv>
  <rv s="1">
    <v>536870912</v>
    <v>Ādaži Municipality</v>
    <v>082fb7c1-121a-cff9-6d59-209bd9692d41</v>
    <v>en-AU</v>
    <v>Map</v>
  </rv>
  <rv s="4">
    <v>87</v>
  </rv>
  <rv s="2">
    <fb>0.22888486346394601</fb>
    <v>40</v>
  </rv>
  <rv s="4">
    <v>88</v>
  </rv>
  <rv s="2">
    <fb>6.5199999809265108E-2</fb>
    <v>48</v>
  </rv>
  <rv s="2">
    <fb>1304943</fb>
    <v>12</v>
  </rv>
  <rv s="22">
    <v>#VALUE!</v>
    <v>en-AU</v>
    <v>76511c15-b60b-948f-e9c7-f9bd9d9c4ece</v>
    <v>536870912</v>
    <v>1</v>
    <v>365</v>
    <v>366</v>
    <v>Latvia</v>
    <v>8</v>
    <v>9</v>
    <v>Map</v>
    <v>10</v>
    <v>367</v>
    <v>LV</v>
    <v>1622</v>
    <v>1623</v>
    <v>1624</v>
    <v>1625</v>
    <v>1626</v>
    <v>1627</v>
    <v>1628</v>
    <v>1629</v>
    <v>1630</v>
    <v>EUR</v>
    <v>Latvia, officially the Republic of Latvia, is a country in the Baltic region of Northern Europe. It is one of the Baltic states; and is bordered by Estonia to the north, Lithuania to the south, Russia to the east, Belarus to the southeast, and shares a maritime border with Sweden to the west. Latvia covers an area of 64,589 km², with a population of 1.9 million. The country has a temperate seasonal climate. Its capital and largest city is Riga. Latvians belong to the ethno-linguistic group of the Balts and speak Latvian, one of the only two surviving Baltic languages. Russians are the most prominent minority in the country, at almost a quarter of the population.</v>
    <v>1631</v>
    <v>1632</v>
    <v>1633</v>
    <v>1634</v>
    <v>1635</v>
    <v>1636</v>
    <v>1637</v>
    <v>1638</v>
    <v>1639</v>
    <v>1435</v>
    <v>1627</v>
    <v>1642</v>
    <v>1643</v>
    <v>1644</v>
    <v>607</v>
    <v>1645</v>
    <v>Latvia</v>
    <v>Dievs, svētī Latviju!</v>
    <v>1646</v>
    <v>Republic of Latvia</v>
    <v>1647</v>
    <v>1648</v>
    <v>1649</v>
    <v>110</v>
    <v>1650</v>
    <v>1651</v>
    <v>1652</v>
    <v>769</v>
    <v>1653</v>
    <v>264</v>
    <v>1654</v>
    <v>1772</v>
    <v>1773</v>
    <v>1774</v>
    <v>1288</v>
    <v>1775</v>
    <v>Latvia</v>
    <v>1776</v>
    <v>mdp/vdpid/140</v>
  </rv>
  <rv s="0">
    <v>76</v>
    <v>1</v>
    <v>0</v>
    <v>0</v>
  </rv>
  <rv s="1">
    <v>536870912</v>
    <v>Luxembourg</v>
    <v>18da5ef5-2f6b-6dda-3140-08391acd669a</v>
    <v>en-AU</v>
    <v>Map</v>
  </rv>
  <rv s="2">
    <fb>0.53711935914593001</fb>
    <v>40</v>
  </rv>
  <rv s="2">
    <fb>2586</fb>
    <v>12</v>
  </rv>
  <rv s="2">
    <fb>2000</fb>
    <v>12</v>
  </rv>
  <rv s="2">
    <fb>352</fb>
    <v>42</v>
  </rv>
  <rv s="1">
    <v>536870912</v>
    <v>Luxembourg</v>
    <v>387ae05a-dd15-f01c-07b2-097158a060ba</v>
    <v>en-AU</v>
    <v>Map</v>
  </rv>
  <rv s="2">
    <fb>8987.8169999999991</fb>
    <v>12</v>
  </rv>
  <rv s="2">
    <fb>115.087815087815</fb>
    <v>43</v>
  </rv>
  <rv s="2">
    <fb>1.7433207565384301E-2</fb>
    <v>40</v>
  </rv>
  <rv s="2">
    <fb>13914.6784488756</fb>
    <v>12</v>
  </rv>
  <rv s="2">
    <fb>1.37</fb>
    <v>41</v>
  </rv>
  <rv s="2">
    <fb>0.35679011089811602</fb>
    <v>40</v>
  </rv>
  <rv s="2">
    <fb>80.562295207665002</fb>
    <v>44</v>
  </rv>
  <rv s="2">
    <fb>1.19</fb>
    <v>45</v>
  </rv>
  <rv s="2">
    <fb>71104919108.141098</fb>
    <v>46</v>
  </rv>
  <rv s="2">
    <fb>1.0228595</fb>
    <v>40</v>
  </rv>
  <rv s="2">
    <fb>0.19151769999999999</fb>
    <v>40</v>
  </rv>
  <rv s="3">
    <v>77</v>
    <v>10</v>
    <v>379</v>
    <v>7</v>
    <v>0</v>
    <v>Image of Luxembourg</v>
  </rv>
  <rv s="2">
    <fb>1.9</fb>
    <v>44</v>
  </rv>
  <rv s="1">
    <v>805306368</v>
    <v>Henri, Grand Duke of Luxembourg (Monarch)</v>
    <v>894c7fec-1e82-07fe-a006-b2af9628daf3</v>
    <v>en-AU</v>
    <v>Generic</v>
  </rv>
  <rv s="1">
    <v>805306368</v>
    <v>Xavier Bettel (Prime Minister)</v>
    <v>d991448c-bb7b-59d9-24b6-06461041bb47</v>
    <v>en-AU</v>
    <v>Generic</v>
  </rv>
  <rv s="1">
    <v>805306368</v>
    <v>François Bausch (Deputy prime minister)</v>
    <v>53918a7c-5c39-c85e-fb69-6fafec9f2ef8</v>
    <v>en-AU</v>
    <v>Generic</v>
  </rv>
  <rv s="4">
    <v>89</v>
  </rv>
  <rv s="5">
    <v>https://www.bing.com/search?q=luxembourg&amp;form=skydnc</v>
    <v>Learn more on Bing</v>
  </rv>
  <rv s="2">
    <fb>82.095121951219497</fb>
    <v>44</v>
  </rv>
  <rv s="2">
    <fb>44233610000</fb>
    <v>46</v>
  </rv>
  <rv s="2">
    <fb>13.05</fb>
    <v>45</v>
  </rv>
  <rv s="4">
    <v>90</v>
  </rv>
  <rv s="2">
    <fb>0.1064453761</fb>
    <v>40</v>
  </rv>
  <rv s="2">
    <fb>3.0089999999999999</fb>
    <v>41</v>
  </rv>
  <rv s="2">
    <fb>645397</fb>
    <v>12</v>
  </rv>
  <rv s="2">
    <fb>0.41399999999999998</fb>
    <v>40</v>
  </rv>
  <rv s="2">
    <fb>6.5000000000000002E-2</fb>
    <v>40</v>
  </rv>
  <rv s="2">
    <fb>0.16800000000000001</fb>
    <v>40</v>
  </rv>
  <rv s="2">
    <fb>0.59326999664306601</fb>
    <v>40</v>
  </rv>
  <rv s="4">
    <v>91</v>
  </rv>
  <rv s="2">
    <fb>0.26504268340465897</fb>
    <v>40</v>
  </rv>
  <rv s="2">
    <fb>0.20399999999999999</fb>
    <v>40</v>
  </rv>
  <rv s="2">
    <fb>5.3629999160766599E-2</fb>
    <v>48</v>
  </rv>
  <rv s="2">
    <fb>565488</fb>
    <v>12</v>
  </rv>
  <rv s="9">
    <v>#VALUE!</v>
    <v>en-AU</v>
    <v>18da5ef5-2f6b-6dda-3140-08391acd669a</v>
    <v>536870912</v>
    <v>1</v>
    <v>377</v>
    <v>65</v>
    <v>Luxembourg</v>
    <v>8</v>
    <v>9</v>
    <v>Map</v>
    <v>10</v>
    <v>378</v>
    <v>LU</v>
    <v>1780</v>
    <v>1781</v>
    <v>1782</v>
    <v>1087</v>
    <v>1783</v>
    <v>1784</v>
    <v>1785</v>
    <v>1786</v>
    <v>1787</v>
    <v>EUR</v>
    <v>Luxembourg, officially the Grand Duchy of Luxembourg, is a landlocked country in Western Europe. It borders Belgium to the west and north, Germany to the east, and France to the south. Its capital and most populous city, Luxembourg, is one of the four institutional seats of the European Union and the seat of several EU institutions, notably the Court of Justice of the European Union, the highest judicial authority. Luxembourg's culture, people, and languages are highly intertwined with its French and German neighbors; while Luxembourgish is the only national language of the Luxembourgish people and of the Grand Duchy of Luxembourg, French is the only language for legislation, and all three – Luxembourgish, French and German – are used for administrative matters in the country.</v>
    <v>1788</v>
    <v>1789</v>
    <v>1790</v>
    <v>1791</v>
    <v>1792</v>
    <v>1793</v>
    <v>1794</v>
    <v>1795</v>
    <v>1796</v>
    <v>1797</v>
    <v>1784</v>
    <v>1801</v>
    <v>1802</v>
    <v>1803</v>
    <v>1804</v>
    <v>494</v>
    <v>1805</v>
    <v>Luxembourg</v>
    <v>Ons Heemecht</v>
    <v>1806</v>
    <v>Grand Duchy of Luxembourg</v>
    <v>1807</v>
    <v>1808</v>
    <v>1809</v>
    <v>766</v>
    <v>854</v>
    <v>1810</v>
    <v>708</v>
    <v>1811</v>
    <v>263</v>
    <v>1812</v>
    <v>1813</v>
    <v>1814</v>
    <v>1815</v>
    <v>134</v>
    <v>1816</v>
    <v>1817</v>
    <v>Luxembourg</v>
    <v>1818</v>
    <v>mdp/vdpid/147</v>
  </rv>
  <rv s="0">
    <v>78</v>
    <v>1</v>
    <v>0</v>
    <v>0</v>
  </rv>
  <rv s="1">
    <v>536870912</v>
    <v>Norway</v>
    <v>51b69cb2-1924-e989-590b-712a7070a30f</v>
    <v>en-AU</v>
    <v>Map</v>
  </rv>
  <rv s="2">
    <fb>2.6940783293922001E-2</fb>
    <v>40</v>
  </rv>
  <rv s="2">
    <fb>323802</fb>
    <v>12</v>
  </rv>
  <rv s="2">
    <fb>23000</fb>
    <v>12</v>
  </rv>
  <rv s="2">
    <fb>10.4</fb>
    <v>41</v>
  </rv>
  <rv s="2">
    <fb>47</fb>
    <v>42</v>
  </rv>
  <rv s="1">
    <v>536870912</v>
    <v>Oslo</v>
    <v>962ca6d0-04b2-b258-d6d5-ec31f6cc1d83</v>
    <v>en-AU</v>
    <v>Map</v>
  </rv>
  <rv s="2">
    <fb>41022.728999999999</fb>
    <v>12</v>
  </rv>
  <rv s="2">
    <fb>120.269658854402</fb>
    <v>43</v>
  </rv>
  <rv s="2">
    <fb>2.1677300330540498E-2</fb>
    <v>40</v>
  </rv>
  <rv s="2">
    <fb>22999.934595128299</fb>
    <v>12</v>
  </rv>
  <rv s="2">
    <fb>0.331778599014523</fb>
    <v>40</v>
  </rv>
  <rv s="2">
    <fb>56.951628649981103</fb>
    <v>44</v>
  </rv>
  <rv s="2">
    <fb>1.78</fb>
    <v>45</v>
  </rv>
  <rv s="2">
    <fb>403336363636.36401</fb>
    <v>46</v>
  </rv>
  <rv s="2">
    <fb>1.0026021000000001</fb>
    <v>40</v>
  </rv>
  <rv s="2">
    <fb>0.81992350000000003</fb>
    <v>40</v>
  </rv>
  <rv s="3">
    <v>79</v>
    <v>10</v>
    <v>389</v>
    <v>7</v>
    <v>0</v>
    <v>Image of Norway</v>
  </rv>
  <rv s="2">
    <fb>2.1</fb>
    <v>44</v>
  </rv>
  <rv s="1">
    <v>805306368</v>
    <v>Jonas Gahr Støre (Prime Minister)</v>
    <v>22a97b4b-1d69-8ed3-e2ba-75ec00cac6ad</v>
    <v>en-AU</v>
    <v>Generic</v>
  </rv>
  <rv s="1">
    <v>805306368</v>
    <v>Harald V of Norway (King)</v>
    <v>d501cea3-4c13-36b0-0641-e2d6452188bc</v>
    <v>en-AU</v>
    <v>Generic</v>
  </rv>
  <rv s="1">
    <v>805306368</v>
    <v>Tone Wilhelmsen Trøen (President)</v>
    <v>e79f91f4-5a33-4331-1d76-674f83e0ec6c</v>
    <v>en-AU</v>
    <v>Generic</v>
  </rv>
  <rv s="4">
    <v>92</v>
  </rv>
  <rv s="5">
    <v>https://www.bing.com/search?q=norway&amp;form=skydnc</v>
    <v>Learn more on Bing</v>
  </rv>
  <rv s="2">
    <fb>82.758536585365903</fb>
    <v>44</v>
  </rv>
  <rv s="2">
    <fb>295548630000</fb>
    <v>46</v>
  </rv>
  <rv s="4">
    <v>93</v>
  </rv>
  <rv s="2">
    <fb>0.14272576140000001</fb>
    <v>40</v>
  </rv>
  <rv s="2">
    <fb>2.9163999999999999</fb>
    <v>41</v>
  </rv>
  <rv s="2">
    <fb>5347896</fb>
    <v>12</v>
  </rv>
  <rv s="2">
    <fb>0.21600000000000003</fb>
    <v>40</v>
  </rv>
  <rv s="2">
    <fb>0.36</fb>
    <v>40</v>
  </rv>
  <rv s="2">
    <fb>8.900000000000001E-2</fb>
    <v>40</v>
  </rv>
  <rv s="2">
    <fb>0.14300000000000002</fb>
    <v>40</v>
  </rv>
  <rv s="2">
    <fb>0.18</fb>
    <v>40</v>
  </rv>
  <rv s="2">
    <fb>0.63804000854492204</fb>
    <v>40</v>
  </rv>
  <rv s="1">
    <v>536870912</v>
    <v>Svalbard</v>
    <v>e0bdceb6-73d9-342d-a32c-dfba0b579752</v>
    <v>en-AU</v>
    <v>Map</v>
  </rv>
  <rv s="1">
    <v>536870912</v>
    <v>Jan Mayen</v>
    <v>f56eb1ba-33b5-1e64-ae2b-258d8244ad2c</v>
    <v>en-AU</v>
    <v>Map</v>
  </rv>
  <rv s="1">
    <v>536870912</v>
    <v>Vestfold</v>
    <v>5e401c8e-2c02-1ce2-5adb-d8b619814f47</v>
    <v>en-AU</v>
    <v>Map</v>
  </rv>
  <rv s="1">
    <v>536870912</v>
    <v>Finnmark</v>
    <v>1cfcd8b0-45c9-4672-8d35-bc11dabfcfd7</v>
    <v>en-AU</v>
    <v>Map</v>
  </rv>
  <rv s="1">
    <v>536870912</v>
    <v>Hordaland</v>
    <v>490ab7b1-65e2-6566-e737-5c6a000eeec4</v>
    <v>en-AU</v>
    <v>Map</v>
  </rv>
  <rv s="1">
    <v>536870912</v>
    <v>Oppland</v>
    <v>9c3db634-f0d7-3738-b081-261f95fd6f26</v>
    <v>en-AU</v>
    <v>Map</v>
  </rv>
  <rv s="1">
    <v>536870912</v>
    <v>Møre og Romsdal</v>
    <v>701c8996-b876-44d1-7f9c-2b299bcf08c6</v>
    <v>en-AU</v>
    <v>Map</v>
  </rv>
  <rv s="1">
    <v>536870912</v>
    <v>Nordland</v>
    <v>35304f96-e4b8-aa47-fc00-57db63d0c883</v>
    <v>en-AU</v>
    <v>Map</v>
  </rv>
  <rv s="1">
    <v>536870912</v>
    <v>Buskerud</v>
    <v>076bb117-59ff-07f7-e641-39689d26f94a</v>
    <v>en-AU</v>
    <v>Map</v>
  </rv>
  <rv s="1">
    <v>536870912</v>
    <v>Akershus</v>
    <v>5be911ff-2030-92a4-37f2-690abaa42056</v>
    <v>en-AU</v>
    <v>Map</v>
  </rv>
  <rv s="1">
    <v>536870912</v>
    <v>Hedmark</v>
    <v>bae0deb3-283f-5c68-55f9-48c9895b4188</v>
    <v>en-AU</v>
    <v>Map</v>
  </rv>
  <rv s="1">
    <v>536870912</v>
    <v>Østfold</v>
    <v>61a32360-8194-db60-82a1-1e0c5086e63a</v>
    <v>en-AU</v>
    <v>Map</v>
  </rv>
  <rv s="1">
    <v>536870912</v>
    <v>Telemark</v>
    <v>85c1e229-f4df-f952-b782-45dc389f825e</v>
    <v>en-AU</v>
    <v>Map</v>
  </rv>
  <rv s="1">
    <v>536870912</v>
    <v>Sør-Trøndelag</v>
    <v>6de04131-9c27-f410-4af5-fc5046372bd4</v>
    <v>en-AU</v>
    <v>Map</v>
  </rv>
  <rv s="1">
    <v>536870912</v>
    <v>Vest-Agder</v>
    <v>e05194b5-ae3d-a4e6-267f-d399aecdca9a</v>
    <v>en-AU</v>
    <v>Map</v>
  </rv>
  <rv s="1">
    <v>536870912</v>
    <v>Nord-Trøndelag</v>
    <v>6f9a3ff8-bcc2-b2b0-cd3e-cf9b3c974868</v>
    <v>en-AU</v>
    <v>Map</v>
  </rv>
  <rv s="1">
    <v>536870912</v>
    <v>Rogaland</v>
    <v>986d3e77-c553-606b-9d2f-776a1c989ba2</v>
    <v>en-AU</v>
    <v>Map</v>
  </rv>
  <rv s="1">
    <v>536870912</v>
    <v>Troms</v>
    <v>7ac3993c-4024-2260-60bb-061627473b63</v>
    <v>en-AU</v>
    <v>Map</v>
  </rv>
  <rv s="1">
    <v>536870912</v>
    <v>Aust-Agder</v>
    <v>f0893135-ff08-ef74-894f-f3b646e18569</v>
    <v>en-AU</v>
    <v>Map</v>
  </rv>
  <rv s="1">
    <v>536870912</v>
    <v>Sogn og Fjordane</v>
    <v>b616b58c-bd5d-0bb4-d7ed-553f6689645c</v>
    <v>en-AU</v>
    <v>Map</v>
  </rv>
  <rv s="4">
    <v>94</v>
  </rv>
  <rv s="2">
    <fb>0.238617503950879</fb>
    <v>40</v>
  </rv>
  <rv s="2">
    <fb>0.36200000000000004</fb>
    <v>40</v>
  </rv>
  <rv s="2">
    <fb>3.3459999561309801E-2</fb>
    <v>48</v>
  </rv>
  <rv s="2">
    <fb>4418218</fb>
    <v>12</v>
  </rv>
  <rv s="18">
    <v>#VALUE!</v>
    <v>en-AU</v>
    <v>51b69cb2-1924-e989-590b-712a7070a30f</v>
    <v>536870912</v>
    <v>1</v>
    <v>387</v>
    <v>264</v>
    <v>Norway</v>
    <v>8</v>
    <v>9</v>
    <v>Map</v>
    <v>10</v>
    <v>388</v>
    <v>NO</v>
    <v>1822</v>
    <v>1823</v>
    <v>1824</v>
    <v>1825</v>
    <v>1826</v>
    <v>1827</v>
    <v>1828</v>
    <v>1829</v>
    <v>1830</v>
    <v>NOK</v>
    <v>Norway, officially the Kingdom of Norway, is a Nordic country in Northern Europe, the mainland territory of which comprises the western and northernmost portion of the Scandinavian Peninsula. The remote Arctic island of Jan Mayen and the archipelago of Svalbard also form part of Norway. Bouvet Island, located in the Subantarctic, is a dependency of Norway; it also lays claims to the Antarctic territories of Peter I Island and Queen Maud Land. The capital and largest city in Norway is Oslo.</v>
    <v>1831</v>
    <v>88</v>
    <v>1832</v>
    <v>1833</v>
    <v>1834</v>
    <v>1835</v>
    <v>1836</v>
    <v>1837</v>
    <v>1838</v>
    <v>1839</v>
    <v>1827</v>
    <v>1843</v>
    <v>1844</v>
    <v>1845</v>
    <v>1846</v>
    <v>1505</v>
    <v>Norway</v>
    <v>Ja, vi elsker dette landet</v>
    <v>1847</v>
    <v>Norway</v>
    <v>1848</v>
    <v>1849</v>
    <v>1850</v>
    <v>110</v>
    <v>1851</v>
    <v>1852</v>
    <v>1113</v>
    <v>1853</v>
    <v>1854</v>
    <v>1855</v>
    <v>1856</v>
    <v>1877</v>
    <v>1878</v>
    <v>134</v>
    <v>1879</v>
    <v>1880</v>
    <v>Norway</v>
    <v>1881</v>
    <v>mdp/vdpid/177</v>
  </rv>
  <rv s="0">
    <v>80</v>
    <v>1</v>
    <v>0</v>
    <v>0</v>
  </rv>
  <rv s="0">
    <v>81</v>
    <v>1</v>
    <v>0</v>
    <v>0</v>
  </rv>
  <rv s="1">
    <v>536870912</v>
    <v>Poland</v>
    <v>1d6059a2-d1f1-d2d7-4261-dc7cd5cdb84b</v>
    <v>en-AU</v>
    <v>Map</v>
  </rv>
  <rv s="2">
    <fb>0.469447075345374</fb>
    <v>40</v>
  </rv>
  <rv s="2">
    <fb>312685</fb>
    <v>12</v>
  </rv>
  <rv s="2">
    <fb>191000</fb>
    <v>12</v>
  </rv>
  <rv s="2">
    <fb>10.199999999999999</fb>
    <v>41</v>
  </rv>
  <rv s="2">
    <fb>48</fb>
    <v>42</v>
  </rv>
  <rv s="1">
    <v>536870912</v>
    <v>Warsaw</v>
    <v>c79f30ac-b9a3-0949-6bdf-956551e5fc81</v>
    <v>en-AU</v>
    <v>Map</v>
  </rv>
  <rv s="2">
    <fb>299036.516</fb>
    <v>12</v>
  </rv>
  <rv s="2">
    <fb>114.111779375092</fb>
    <v>43</v>
  </rv>
  <rv s="2">
    <fb>2.227478809383E-2</fb>
    <v>40</v>
  </rv>
  <rv s="2">
    <fb>3971.7997613105499</fb>
    <v>12</v>
  </rv>
  <rv s="2">
    <fb>1.46</fb>
    <v>41</v>
  </rv>
  <rv s="2">
    <fb>0.30883439025809101</fb>
    <v>40</v>
  </rv>
  <rv s="2">
    <fb>90.291375435655297</fb>
    <v>44</v>
  </rv>
  <rv s="2">
    <fb>1.07</fb>
    <v>45</v>
  </rv>
  <rv s="2">
    <fb>592164400687.60706</fb>
    <v>46</v>
  </rv>
  <rv s="2">
    <fb>1.000159</fb>
    <v>40</v>
  </rv>
  <rv s="2">
    <fb>0.67827439999999994</fb>
    <v>40</v>
  </rv>
  <rv s="3">
    <v>82</v>
    <v>10</v>
    <v>398</v>
    <v>7</v>
    <v>0</v>
    <v>Image of Poland</v>
  </rv>
  <rv s="2">
    <fb>3.8</fb>
    <v>44</v>
  </rv>
  <rv s="1">
    <v>805306368</v>
    <v>Krzysztof Tchórzewski (Minister)</v>
    <v>6b13d4e6-6d9e-4a69-b459-c93938f3a35a</v>
    <v>en-AU</v>
    <v>Generic</v>
  </rv>
  <rv s="1">
    <v>805306368</v>
    <v>Andrzej Duda (President)</v>
    <v>fd659446-93d5-1c05-f501-9d102870ea43</v>
    <v>en-AU</v>
    <v>Generic</v>
  </rv>
  <rv s="1">
    <v>805306368</v>
    <v>Mateusz Morawiecki (Prime Minister)</v>
    <v>0d18b0a0-3a62-782b-9156-6236fe9893be</v>
    <v>en-AU</v>
    <v>Generic</v>
  </rv>
  <rv s="4">
    <v>95</v>
  </rv>
  <rv s="5">
    <v>https://www.bing.com/search?q=poland&amp;form=skydnc</v>
    <v>Learn more on Bing</v>
  </rv>
  <rv s="2">
    <fb>77.602439024390307</fb>
    <v>44</v>
  </rv>
  <rv s="2">
    <fb>151618860000</fb>
    <v>46</v>
  </rv>
  <rv s="2">
    <fb>2.93</fb>
    <v>45</v>
  </rv>
  <rv s="4">
    <v>96</v>
  </rv>
  <rv s="2">
    <fb>0.23246298360000001</fb>
    <v>40</v>
  </rv>
  <rv s="2">
    <fb>2.3788</fb>
    <v>41</v>
  </rv>
  <rv s="2">
    <fb>37970874</fb>
    <v>12</v>
  </rv>
  <rv s="2">
    <fb>0.23499999999999999</fb>
    <v>40</v>
  </rv>
  <rv s="2">
    <fb>0.38200000000000001</fb>
    <v>40</v>
  </rv>
  <rv s="2">
    <fb>8.3000000000000004E-2</fb>
    <v>40</v>
  </rv>
  <rv s="2">
    <fb>0.13400000000000001</fb>
    <v>40</v>
  </rv>
  <rv s="2">
    <fb>0.56701000213622998</fb>
    <v>40</v>
  </rv>
  <rv s="1">
    <v>536870912</v>
    <v>Pomeranian Voivodeship</v>
    <v>765662c5-0a8a-9aea-8c1c-c063ec4e16f8</v>
    <v>en-AU</v>
    <v>Map</v>
  </rv>
  <rv s="1">
    <v>536870912</v>
    <v>Silesian Voivodeship</v>
    <v>21f7e450-daba-be7f-4ac9-7f73980437c9</v>
    <v>en-AU</v>
    <v>Map</v>
  </rv>
  <rv s="1">
    <v>536870912</v>
    <v>Lublin Voivodeship</v>
    <v>b5dea0b6-7035-ffe9-a5c1-a961fcb0e72e</v>
    <v>en-AU</v>
    <v>Map</v>
  </rv>
  <rv s="1">
    <v>536870912</v>
    <v>Masovian Voivodeship</v>
    <v>32cae853-042c-0a77-5173-f511fead52f6</v>
    <v>en-AU</v>
    <v>Map</v>
  </rv>
  <rv s="1">
    <v>536870912</v>
    <v>Łódź Voivodeship</v>
    <v>0fe063e3-0ad6-1012-edb0-f676300d33ea</v>
    <v>en-AU</v>
    <v>Map</v>
  </rv>
  <rv s="1">
    <v>536870912</v>
    <v>Lower Silesian Voivodeship</v>
    <v>2c12027c-f1f3-15e4-470e-533d0b324b34</v>
    <v>en-AU</v>
    <v>Map</v>
  </rv>
  <rv s="1">
    <v>536870912</v>
    <v>Lubusz Voivodeship</v>
    <v>c0d124dd-136d-3834-1fe8-efd33254942d</v>
    <v>en-AU</v>
    <v>Map</v>
  </rv>
  <rv s="1">
    <v>536870912</v>
    <v>Kuyavian-Pomeranian Voivodeship</v>
    <v>2b254630-1d13-aca8-305f-0841a7ec6b83</v>
    <v>en-AU</v>
    <v>Map</v>
  </rv>
  <rv s="1">
    <v>536870912</v>
    <v>Podlaskie Voivodeship</v>
    <v>82774917-52f8-91a2-e0f4-7810458bd6ed</v>
    <v>en-AU</v>
    <v>Map</v>
  </rv>
  <rv s="1">
    <v>536870912</v>
    <v>Świętokrzyskie Voivodeship</v>
    <v>f361912e-d7ba-dd37-b583-2068d7a03177</v>
    <v>en-AU</v>
    <v>Map</v>
  </rv>
  <rv s="1">
    <v>536870912</v>
    <v>Warmian-Masurian Voivodeship</v>
    <v>eed14489-8bcb-c40c-6362-4e95235cce3f</v>
    <v>en-AU</v>
    <v>Map</v>
  </rv>
  <rv s="1">
    <v>536870912</v>
    <v>West Pomeranian Voivodeship</v>
    <v>af2cc162-3439-53b4-582b-cb4495bdbf8e</v>
    <v>en-AU</v>
    <v>Map</v>
  </rv>
  <rv s="1">
    <v>536870912</v>
    <v>Greater Poland Voivodeship</v>
    <v>edec10d8-3c1d-302b-daa4-5a643ab293e8</v>
    <v>en-AU</v>
    <v>Map</v>
  </rv>
  <rv s="1">
    <v>536870912</v>
    <v>Opole Voivodeship</v>
    <v>6a026a5e-de28-6062-3c38-7c6f4181e5bc</v>
    <v>en-AU</v>
    <v>Map</v>
  </rv>
  <rv s="1">
    <v>536870912</v>
    <v>Lesser Poland Voivodeship</v>
    <v>efd58db8-b0c8-2329-0f3a-8adeab450d74</v>
    <v>en-AU</v>
    <v>Map</v>
  </rv>
  <rv s="4">
    <v>97</v>
  </rv>
  <rv s="2">
    <fb>0.174019561608692</fb>
    <v>40</v>
  </rv>
  <rv s="2">
    <fb>0.40799999999999997</fb>
    <v>40</v>
  </rv>
  <rv s="2">
    <fb>3.4739999771118198E-2</fb>
    <v>48</v>
  </rv>
  <rv s="2">
    <fb>22796574</fb>
    <v>12</v>
  </rv>
  <rv s="9">
    <v>#VALUE!</v>
    <v>en-AU</v>
    <v>1d6059a2-d1f1-d2d7-4261-dc7cd5cdb84b</v>
    <v>536870912</v>
    <v>1</v>
    <v>397</v>
    <v>65</v>
    <v>Poland</v>
    <v>8</v>
    <v>9</v>
    <v>Map</v>
    <v>10</v>
    <v>265</v>
    <v>PL</v>
    <v>1886</v>
    <v>1887</v>
    <v>1888</v>
    <v>1889</v>
    <v>1890</v>
    <v>1891</v>
    <v>1892</v>
    <v>1893</v>
    <v>1894</v>
    <v>PLN</v>
    <v>Poland, officially the Republic of Poland, is a country in Central Europe. It is divided into 16 administrative provinces called voivodeships, covering an area of 312,696 km². Poland has a population of 38 million and is the fifth-most populous member state of the European Union. Warsaw is the nation's capital and largest metropolis. Other major cities include Kraków, Wrocław, Łódź, Poznań, Gdańsk, and Szczecin.</v>
    <v>1895</v>
    <v>1896</v>
    <v>1897</v>
    <v>1898</v>
    <v>1899</v>
    <v>1900</v>
    <v>1901</v>
    <v>1902</v>
    <v>1903</v>
    <v>1904</v>
    <v>1891</v>
    <v>1908</v>
    <v>1909</v>
    <v>1910</v>
    <v>1911</v>
    <v>1505</v>
    <v>1912</v>
    <v>Poland</v>
    <v>Poland Is Not Yet Lost</v>
    <v>1913</v>
    <v>Republic of Poland</v>
    <v>1914</v>
    <v>1915</v>
    <v>1916</v>
    <v>612</v>
    <v>1917</v>
    <v>1918</v>
    <v>856</v>
    <v>1919</v>
    <v>1920</v>
    <v>1452</v>
    <v>1921</v>
    <v>1937</v>
    <v>1938</v>
    <v>134</v>
    <v>1939</v>
    <v>1940</v>
    <v>Poland</v>
    <v>1941</v>
    <v>mdp/vdpid/191</v>
  </rv>
  <rv s="0">
    <v>83</v>
    <v>1</v>
    <v>0</v>
    <v>0</v>
  </rv>
  <rv s="1">
    <v>536870912</v>
    <v>Portugal</v>
    <v>9e917e65-c588-a0b7-f336-52fc6b5b2052</v>
    <v>en-AU</v>
    <v>Map</v>
  </rv>
  <rv s="2">
    <fb>0.39452940398253294</fb>
    <v>40</v>
  </rv>
  <rv s="2">
    <fb>92212</fb>
    <v>12</v>
  </rv>
  <rv s="2">
    <fb>52000</fb>
    <v>12</v>
  </rv>
  <rv s="2">
    <fb>8.5</fb>
    <v>41</v>
  </rv>
  <rv s="2">
    <fb>351</fb>
    <v>42</v>
  </rv>
  <rv s="1">
    <v>536870912</v>
    <v>Lisbon</v>
    <v>9d006cb5-bff4-48b4-9c83-443eaf418b11</v>
    <v>en-AU</v>
    <v>Map</v>
  </rv>
  <rv s="2">
    <fb>48741.764000000003</fb>
    <v>12</v>
  </rv>
  <rv s="2">
    <fb>110.624358614714</fb>
    <v>43</v>
  </rv>
  <rv s="2">
    <fb>3.3817841004612497E-3</fb>
    <v>40</v>
  </rv>
  <rv s="2">
    <fb>4662.6007998029399</fb>
    <v>12</v>
  </rv>
  <rv s="2">
    <fb>1.38</fb>
    <v>41</v>
  </rv>
  <rv s="2">
    <fb>0.34611423825368903</fb>
    <v>40</v>
  </rv>
  <rv s="2">
    <fb>77.024122555839</fb>
    <v>44</v>
  </rv>
  <rv s="2">
    <fb>1.54</fb>
    <v>45</v>
  </rv>
  <rv s="2">
    <fb>237686075634.698</fb>
    <v>46</v>
  </rv>
  <rv s="2">
    <fb>1.0618313000000001</fb>
    <v>40</v>
  </rv>
  <rv s="2">
    <fb>0.63935809999999993</fb>
    <v>40</v>
  </rv>
  <rv s="3">
    <v>84</v>
    <v>10</v>
    <v>406</v>
    <v>7</v>
    <v>0</v>
    <v>Image of Portugal</v>
  </rv>
  <rv s="1">
    <v>805306368</v>
    <v>António Costa (Prime Minister)</v>
    <v>461f25f6-d38c-4199-a2e3-c82f6d34e8cb</v>
    <v>en-AU</v>
    <v>Generic</v>
  </rv>
  <rv s="1">
    <v>805306368</v>
    <v>Marcelo Rebelo de Sousa (President)</v>
    <v>cd15af88-d571-7e9f-0e69-8c7f54821ed3</v>
    <v>en-AU</v>
    <v>Generic</v>
  </rv>
  <rv s="4">
    <v>98</v>
  </rv>
  <rv s="5">
    <v>https://www.bing.com/search?q=portugal&amp;form=skydnc</v>
    <v>Learn more on Bing</v>
  </rv>
  <rv s="2">
    <fb>81.3243902439024</fb>
    <v>44</v>
  </rv>
  <rv s="2">
    <fb>61933604857.411003</fb>
    <v>46</v>
  </rv>
  <rv s="2">
    <fb>3.78</fb>
    <v>45</v>
  </rv>
  <rv s="4">
    <v>99</v>
  </rv>
  <rv s="2">
    <fb>0.27650697260000001</fb>
    <v>40</v>
  </rv>
  <rv s="2">
    <fb>5.1239999999999997</fb>
    <v>41</v>
  </rv>
  <rv s="2">
    <fb>10269417</fb>
    <v>12</v>
  </rv>
  <rv s="2">
    <fb>0.41600000000000004</fb>
    <v>40</v>
  </rv>
  <rv s="2">
    <fb>2.7000000000000003E-2</fb>
    <v>40</v>
  </rv>
  <rv s="2">
    <fb>0.16500000000000001</fb>
    <v>40</v>
  </rv>
  <rv s="2">
    <fb>0.58811000823974602</fb>
    <v>40</v>
  </rv>
  <rv s="1">
    <v>536870912</v>
    <v>Madeira</v>
    <v>fd1c338d-a716-e095-102a-5ac3106ddd68</v>
    <v>en-AU</v>
    <v>Map</v>
  </rv>
  <rv s="1">
    <v>536870912</v>
    <v>Lisbon District</v>
    <v>9aabe4c9-f2ff-745a-22b7-741589d147d3</v>
    <v>en-AU</v>
    <v>Map</v>
  </rv>
  <rv s="1">
    <v>536870912</v>
    <v>Azores</v>
    <v>162558d5-afd4-4b00-9d00-54ad16880f8b</v>
    <v>en-AU</v>
    <v>Map</v>
  </rv>
  <rv s="1">
    <v>536870912</v>
    <v>Castelo Branco</v>
    <v>fb4769a8-e791-44cf-b415-49b116c2d850</v>
    <v>en-AU</v>
    <v>Map</v>
  </rv>
  <rv s="1">
    <v>536870912</v>
    <v>Aveiro District</v>
    <v>2448fddc-7ab4-4061-c990-7ee0e882b83f</v>
    <v>en-AU</v>
    <v>Map</v>
  </rv>
  <rv s="1">
    <v>536870912</v>
    <v>Vila Real</v>
    <v>16491095-1ede-45bc-b4f9-d0b768b902b4</v>
    <v>en-AU</v>
    <v>Map</v>
  </rv>
  <rv s="1">
    <v>536870912</v>
    <v>Braga District</v>
    <v>bf9b0bf5-80ec-1d9e-e2bb-f15cfff91b3f</v>
    <v>en-AU</v>
    <v>Map</v>
  </rv>
  <rv s="1">
    <v>536870912</v>
    <v>Bragança District</v>
    <v>511e9c5a-156c-4018-b440-d68a04fdd311</v>
    <v>en-AU</v>
    <v>Map</v>
  </rv>
  <rv s="1">
    <v>536870912</v>
    <v>Coimbra District</v>
    <v>eaabde58-df44-d3f2-fcaf-2eb0b0c892ca</v>
    <v>en-AU</v>
    <v>Map</v>
  </rv>
  <rv s="1">
    <v>536870912</v>
    <v>Viseu District</v>
    <v>4af2c91e-a2d9-03c8-4bcc-d0e611b7a836</v>
    <v>en-AU</v>
    <v>Map</v>
  </rv>
  <rv s="1">
    <v>536870912</v>
    <v>Santarém District</v>
    <v>31ed3d3b-1669-48e6-9f45-7dff6e48107b</v>
    <v>en-AU</v>
    <v>Map</v>
  </rv>
  <rv s="1">
    <v>536870912</v>
    <v>Leiria District</v>
    <v>1e45c3ae-38a6-3ec3-3187-2e72c0cad027</v>
    <v>en-AU</v>
    <v>Map</v>
  </rv>
  <rv s="1">
    <v>536870912</v>
    <v>Porto District</v>
    <v>ab024f06-dfa0-f5d5-2ace-323a59e1c03f</v>
    <v>en-AU</v>
    <v>Map</v>
  </rv>
  <rv s="1">
    <v>536870912</v>
    <v>Faro District</v>
    <v>0f961e40-6a20-4ce7-9c8b-3c9484a39b31</v>
    <v>en-AU</v>
    <v>Map</v>
  </rv>
  <rv s="1">
    <v>536870912</v>
    <v>Beja District</v>
    <v>57132a4f-ab86-49cc-9a10-eea78fe194c6</v>
    <v>en-AU</v>
    <v>Map</v>
  </rv>
  <rv s="1">
    <v>536870912</v>
    <v>Guarda District</v>
    <v>a6ab4e89-16d3-c736-2651-53af26e5c9fb</v>
    <v>en-AU</v>
    <v>Map</v>
  </rv>
  <rv s="1">
    <v>536870912</v>
    <v>Viana do Castelo District</v>
    <v>e82c5675-25b8-35f8-dd22-1d162bbc45bd</v>
    <v>en-AU</v>
    <v>Map</v>
  </rv>
  <rv s="1">
    <v>536870912</v>
    <v>Setúbal District</v>
    <v>2443fa57-ba7a-ca6f-6988-b7bb998c209d</v>
    <v>en-AU</v>
    <v>Map</v>
  </rv>
  <rv s="1">
    <v>536870912</v>
    <v>Portalegre District</v>
    <v>0509a564-38fa-4a46-85bd-79ea9cfb105b</v>
    <v>en-AU</v>
    <v>Map</v>
  </rv>
  <rv s="1">
    <v>536870912</v>
    <v>Évora District</v>
    <v>9f2c1154-ba9c-42db-b07d-6ac93b22f847</v>
    <v>en-AU</v>
    <v>Map</v>
  </rv>
  <rv s="4">
    <v>100</v>
  </rv>
  <rv s="2">
    <fb>0.227551770073532</fb>
    <v>40</v>
  </rv>
  <rv s="4">
    <v>101</v>
  </rv>
  <rv s="2">
    <fb>0.39799999999999996</fb>
    <v>40</v>
  </rv>
  <rv s="2">
    <fb>6.33400011062622E-2</fb>
    <v>48</v>
  </rv>
  <rv s="2">
    <fb>6753579</fb>
    <v>12</v>
  </rv>
  <rv s="9">
    <v>#VALUE!</v>
    <v>en-AU</v>
    <v>9e917e65-c588-a0b7-f336-52fc6b5b2052</v>
    <v>536870912</v>
    <v>1</v>
    <v>405</v>
    <v>65</v>
    <v>Portugal</v>
    <v>8</v>
    <v>9</v>
    <v>Map</v>
    <v>10</v>
    <v>277</v>
    <v>PT</v>
    <v>1945</v>
    <v>1946</v>
    <v>1947</v>
    <v>1948</v>
    <v>1949</v>
    <v>1950</v>
    <v>1951</v>
    <v>1952</v>
    <v>1953</v>
    <v>EUR</v>
    <v>Portugal, officially the Portuguese Republic, is a country located on the Iberian Peninsula, in Southwestern Europe, and whose territory also includes the macaronesian archipelagos of the Azores, Madeira, and the Savage Islands. It features the westernmost point in continental Europe, and its Iberian portion is bordered to the west and south by the Atlantic Ocean and to the north and east by Spain, the sole country to have a land border with Portugal. Its archipelagos form two autonomous regions with their own regional governments. Lisbon is the capital and largest city by population.</v>
    <v>1954</v>
    <v>1955</v>
    <v>1956</v>
    <v>1957</v>
    <v>1958</v>
    <v>1959</v>
    <v>1960</v>
    <v>1961</v>
    <v>1962</v>
    <v>96</v>
    <v>1950</v>
    <v>1965</v>
    <v>1966</v>
    <v>1967</v>
    <v>1968</v>
    <v>847</v>
    <v>1969</v>
    <v>Portugal</v>
    <v>A Portuguesa</v>
    <v>1970</v>
    <v>Portugal</v>
    <v>1971</v>
    <v>1972</v>
    <v>1973</v>
    <v>183</v>
    <v>1510</v>
    <v>1974</v>
    <v>1975</v>
    <v>187</v>
    <v>770</v>
    <v>1976</v>
    <v>1977</v>
    <v>1998</v>
    <v>1999</v>
    <v>2000</v>
    <v>2001</v>
    <v>2002</v>
    <v>Portugal</v>
    <v>2003</v>
    <v>mdp/vdpid/193</v>
  </rv>
  <rv s="0">
    <v>85</v>
    <v>1</v>
    <v>0</v>
    <v>0</v>
  </rv>
  <rv s="1">
    <v>536870912</v>
    <v>South Africa</v>
    <v>38a9fd4a-4f7c-6d91-d6dd-4eed3131672d</v>
    <v>en-AU</v>
    <v>Map</v>
  </rv>
  <rv s="2">
    <fb>0.79830020855830996</fb>
    <v>40</v>
  </rv>
  <rv s="2">
    <fb>1219090</fb>
    <v>12</v>
  </rv>
  <rv s="2">
    <fb>80000</fb>
    <v>12</v>
  </rv>
  <rv s="2">
    <fb>20.51</fb>
    <v>41</v>
  </rv>
  <rv s="2">
    <fb>27</fb>
    <v>42</v>
  </rv>
  <rv s="1">
    <v>536870912</v>
    <v>Pretoria</v>
    <v>3fa43cca-3409-4d81-f4f9-2df74e37e177</v>
    <v>en-AU</v>
    <v>Map</v>
  </rv>
  <rv s="2">
    <fb>476643.99400000001</fb>
    <v>12</v>
  </rv>
  <rv s="2">
    <fb>158.92793752218699</fb>
    <v>43</v>
  </rv>
  <rv s="2">
    <fb>4.1243507248623905E-2</fb>
    <v>40</v>
  </rv>
  <rv s="2">
    <fb>4197.9070469175304</fb>
    <v>12</v>
  </rv>
  <rv s="2">
    <fb>2.4049999999999998</fb>
    <v>41</v>
  </rv>
  <rv s="2">
    <fb>7.6177365240831296E-2</fb>
    <v>40</v>
  </rv>
  <rv s="2">
    <fb>86.791431691401598</fb>
    <v>44</v>
  </rv>
  <rv s="2">
    <fb>0.92</fb>
    <v>45</v>
  </rv>
  <rv s="2">
    <fb>351431649241.43903</fb>
    <v>46</v>
  </rv>
  <rv s="2">
    <fb>1.0086473</fb>
    <v>40</v>
  </rv>
  <rv s="2">
    <fb>0.22366029999999998</fb>
    <v>40</v>
  </rv>
  <rv s="3">
    <v>86</v>
    <v>10</v>
    <v>417</v>
    <v>7</v>
    <v>0</v>
    <v>Image of South Africa</v>
  </rv>
  <rv s="2">
    <fb>28.5</fb>
    <v>44</v>
  </rv>
  <rv s="1">
    <v>536870912</v>
    <v>Johannesburg</v>
    <v>fdf01f15-cb04-8b6c-43e6-a8b2138c0312</v>
    <v>en-AU</v>
    <v>Map</v>
  </rv>
  <rv s="1">
    <v>805306368</v>
    <v>Cyril Ramaphosa (President)</v>
    <v>c3bf14fa-ef5e-696f-af28-746c7d0b22a9</v>
    <v>en-AU</v>
    <v>Generic</v>
  </rv>
  <rv s="1">
    <v>805306368</v>
    <v>Ebrahim Patel (Minister)</v>
    <v>729635a3-238f-c787-c853-4b69f0bc05ca</v>
    <v>en-AU</v>
    <v>Generic</v>
  </rv>
  <rv s="1">
    <v>805306368</v>
    <v>David Mabuza (Vice President)</v>
    <v>c48cb6bb-71f3-add7-3ab4-c6fba0b912d7</v>
    <v>en-AU</v>
    <v>Generic</v>
  </rv>
  <rv s="4">
    <v>102</v>
  </rv>
  <rv s="5">
    <v>https://www.bing.com/search?q=south+africa&amp;form=skydnc</v>
    <v>Learn more on Bing</v>
  </rv>
  <rv s="2">
    <fb>63.856999999999999</fb>
    <v>44</v>
  </rv>
  <rv s="2">
    <fb>1056341440000</fb>
    <v>46</v>
  </rv>
  <rv s="2">
    <fb>119</fb>
    <v>44</v>
  </rv>
  <rv s="4">
    <v>103</v>
  </rv>
  <rv s="2">
    <fb>7.6985469299999998E-2</fb>
    <v>40</v>
  </rv>
  <rv s="2">
    <fb>0.90539999999999998</fb>
    <v>41</v>
  </rv>
  <rv s="2">
    <fb>58558270</fb>
    <v>12</v>
  </rv>
  <rv s="2">
    <fb>0.505</fb>
    <v>40</v>
  </rv>
  <rv s="2">
    <fb>0.68200000000000005</fb>
    <v>40</v>
  </rv>
  <rv s="2">
    <fb>9.0000000000000011E-3</fb>
    <v>40</v>
  </rv>
  <rv s="2">
    <fb>4.8000000000000001E-2</fb>
    <v>40</v>
  </rv>
  <rv s="2">
    <fb>8.199999999999999E-2</fb>
    <v>40</v>
  </rv>
  <rv s="2">
    <fb>0.56016998291015596</fb>
    <v>40</v>
  </rv>
  <rv s="1">
    <v>536870912</v>
    <v>Western Cape</v>
    <v>c7b124b8-e75d-0b9b-5245-dda6bbb13800</v>
    <v>en-AU</v>
    <v>Map</v>
  </rv>
  <rv s="1">
    <v>536870912</v>
    <v>KwaZulu-Natal</v>
    <v>b18f871a-4296-ec9f-bd43-fc7b0e94f309</v>
    <v>en-AU</v>
    <v>Map</v>
  </rv>
  <rv s="1">
    <v>536870912</v>
    <v>Eastern Cape</v>
    <v>52d32047-22e4-2498-c546-1854275462d0</v>
    <v>en-AU</v>
    <v>Map</v>
  </rv>
  <rv s="1">
    <v>536870912</v>
    <v>Northern Cape</v>
    <v>c7811f0b-afea-afb9-4c2d-695826b9ca98</v>
    <v>en-AU</v>
    <v>Map</v>
  </rv>
  <rv s="1">
    <v>536870912</v>
    <v>Mpumalanga</v>
    <v>fe8e43ff-3125-ea79-5306-db1bee5c12d8</v>
    <v>en-AU</v>
    <v>Map</v>
  </rv>
  <rv s="1">
    <v>536870912</v>
    <v>North West</v>
    <v>a9ca554b-55e2-f0d1-dbe6-796b1fc29dff</v>
    <v>en-AU</v>
    <v>Map</v>
  </rv>
  <rv s="1">
    <v>536870912</v>
    <v>Free State</v>
    <v>a80d303a-f84e-1047-ecc5-821b167d82e2</v>
    <v>en-AU</v>
    <v>Map</v>
  </rv>
  <rv s="1">
    <v>536870912</v>
    <v>Gauteng</v>
    <v>adc304a6-9c62-702f-7ed7-29afec5c41a8</v>
    <v>en-AU</v>
    <v>Map</v>
  </rv>
  <rv s="1">
    <v>536870912</v>
    <v>Limpopo</v>
    <v>1145af3c-da05-7eb5-c05e-8dbdf794ccd4</v>
    <v>en-AU</v>
    <v>Map</v>
  </rv>
  <rv s="4">
    <v>104</v>
  </rv>
  <rv s="2">
    <fb>0.27465217966612804</fb>
    <v>40</v>
  </rv>
  <rv s="4">
    <v>105</v>
  </rv>
  <rv s="2">
    <fb>0.29199999999999998</fb>
    <v>40</v>
  </rv>
  <rv s="2">
    <fb>0.28180999755859398</fb>
    <v>48</v>
  </rv>
  <rv s="2">
    <fb>39149717</fb>
    <v>12</v>
  </rv>
  <rv s="18">
    <v>#VALUE!</v>
    <v>en-AU</v>
    <v>38a9fd4a-4f7c-6d91-d6dd-4eed3131672d</v>
    <v>536870912</v>
    <v>1</v>
    <v>415</v>
    <v>264</v>
    <v>South Africa</v>
    <v>8</v>
    <v>9</v>
    <v>Map</v>
    <v>10</v>
    <v>416</v>
    <v>ZA</v>
    <v>2007</v>
    <v>2008</v>
    <v>2009</v>
    <v>2010</v>
    <v>2011</v>
    <v>2012</v>
    <v>2013</v>
    <v>2014</v>
    <v>2015</v>
    <v>ZAR</v>
    <v>South Africa, officially the Republic of South Africa, is the southernmost country in Africa. It is bounded to the south by 2,798 kilometres of coastline that stretches along the South Atlantic and Indian Oceans; to the north by the neighbouring countries of Namibia, Botswana, and Zimbabwe; and to the east and northeast by Mozambique and Eswatini. It also completely enclaves the country Lesotho. It is the southernmost country on the mainland of the Old World, and the second-most populous country located entirely south of the equator, after Tanzania. South Africa is a biodiversity hotspot, with unique biomes, plant and animal life. With over 60 million people, the country is the world's 24th-most populous nation and covers an area of 1,221,037 square kilometres. Pretoria is the administrative capital, while Cape Town, as the seat of Parliament, is the legislative capital. Bloemfontein has traditionally been regarded as the judicial capital. The largest city, and site of highest court is Johannesburg.</v>
    <v>2016</v>
    <v>2017</v>
    <v>2018</v>
    <v>2019</v>
    <v>2020</v>
    <v>2021</v>
    <v>2022</v>
    <v>2023</v>
    <v>2024</v>
    <v>2025</v>
    <v>2026</v>
    <v>2030</v>
    <v>2031</v>
    <v>2032</v>
    <v>2033</v>
    <v>2034</v>
    <v>South Africa</v>
    <v>Die Stem van Suid-Afrika</v>
    <v>2035</v>
    <v>Republic of South Africa</v>
    <v>2036</v>
    <v>2037</v>
    <v>2038</v>
    <v>1976</v>
    <v>2039</v>
    <v>2040</v>
    <v>2041</v>
    <v>708</v>
    <v>2042</v>
    <v>2043</v>
    <v>2044</v>
    <v>2054</v>
    <v>2055</v>
    <v>2056</v>
    <v>2057</v>
    <v>2058</v>
    <v>South Africa</v>
    <v>2059</v>
    <v>mdp/vdpid/209</v>
  </rv>
  <rv s="0">
    <v>87</v>
    <v>1</v>
    <v>0</v>
    <v>0</v>
  </rv>
  <rv s="1">
    <v>536870912</v>
    <v>Slovenia</v>
    <v>4982784a-4967-52d1-c08e-ffd0f091566e</v>
    <v>en-AU</v>
    <v>Map</v>
  </rv>
  <rv s="2">
    <fb>0.30656339759590101</fb>
    <v>40</v>
  </rv>
  <rv s="2">
    <fb>20273</fb>
    <v>12</v>
  </rv>
  <rv s="2">
    <fb>7000</fb>
    <v>12</v>
  </rv>
  <rv s="2">
    <fb>9.4</fb>
    <v>41</v>
  </rv>
  <rv s="2">
    <fb>386</fb>
    <v>42</v>
  </rv>
  <rv s="1">
    <v>536870912</v>
    <v>Ljubljana</v>
    <v>692acddf-5ab9-3bdd-6312-19b898edc3c2</v>
    <v>en-AU</v>
    <v>Map</v>
  </rv>
  <rv s="2">
    <fb>12632.815000000001</fb>
    <v>12</v>
  </rv>
  <rv s="2">
    <fb>111.051074912815</fb>
    <v>43</v>
  </rv>
  <rv s="2">
    <fb>1.6305226075433801E-2</fb>
    <v>40</v>
  </rv>
  <rv s="2">
    <fb>6727.9993016421104</fb>
    <v>12</v>
  </rv>
  <rv s="2">
    <fb>0.61970011986429907</fb>
    <v>40</v>
  </rv>
  <rv s="2">
    <fb>61.114199486891998</fb>
    <v>44</v>
  </rv>
  <rv s="2">
    <fb>1.32</fb>
    <v>45</v>
  </rv>
  <rv s="2">
    <fb>53742159516.927803</fb>
    <v>46</v>
  </rv>
  <rv s="2">
    <fb>1.0039673999999998</fb>
    <v>40</v>
  </rv>
  <rv s="2">
    <fb>0.78588999999999998</fb>
    <v>40</v>
  </rv>
  <rv s="3">
    <v>88</v>
    <v>10</v>
    <v>425</v>
    <v>7</v>
    <v>0</v>
    <v>Image of Slovenia</v>
  </rv>
  <rv s="2">
    <fb>1.7</fb>
    <v>44</v>
  </rv>
  <rv s="1">
    <v>805306368</v>
    <v>Borut Pahor (President)</v>
    <v>c34a0588-ed0b-730b-985f-da3ee491923f</v>
    <v>en-AU</v>
    <v>Generic</v>
  </rv>
  <rv s="4">
    <v>106</v>
  </rv>
  <rv s="5">
    <v>https://www.bing.com/search?q=slovenia&amp;form=skydnc</v>
    <v>Learn more on Bing</v>
  </rv>
  <rv s="2">
    <fb>81.0292682926829</fb>
    <v>44</v>
  </rv>
  <rv s="2">
    <fb>7923300000</fb>
    <v>46</v>
  </rv>
  <rv s="2">
    <fb>5.25</fb>
    <v>45</v>
  </rv>
  <rv s="4">
    <v>107</v>
  </rv>
  <rv s="2">
    <fb>0.125241191</fb>
    <v>40</v>
  </rv>
  <rv s="2">
    <fb>3.0861000000000001</fb>
    <v>41</v>
  </rv>
  <rv s="2">
    <fb>2087946</fb>
    <v>12</v>
  </rv>
  <rv s="2">
    <fb>4.0999999999999995E-2</fb>
    <v>40</v>
  </rv>
  <rv s="2">
    <fb>0.1</fb>
    <v>40</v>
  </rv>
  <rv s="2">
    <fb>0.14800000000000002</fb>
    <v>40</v>
  </rv>
  <rv s="2">
    <fb>0.183</fb>
    <v>40</v>
  </rv>
  <rv s="2">
    <fb>0.58361000061035195</fb>
    <v>40</v>
  </rv>
  <rv s="1">
    <v>536870912</v>
    <v>Velika Polana</v>
    <v>6b8f73fd-e7f9-16e8-109c-e12b7fa97189</v>
    <v>en-AU</v>
    <v>Map</v>
  </rv>
  <rv s="1">
    <v>536870912</v>
    <v>Kranj</v>
    <v>c0d5c145-fdbd-7e90-07ab-a8e867c1ee2a</v>
    <v>en-AU</v>
    <v>Map</v>
  </rv>
  <rv s="1">
    <v>536870912</v>
    <v>Ptuj</v>
    <v>abe10676-bba8-a7ac-cff7-0e2bc8ae55ae</v>
    <v>en-AU</v>
    <v>Map</v>
  </rv>
  <rv s="1">
    <v>536870912</v>
    <v>Izola</v>
    <v>ca078f68-3284-7b92-5df8-9cd712215bd3</v>
    <v>en-AU</v>
    <v>Map</v>
  </rv>
  <rv s="1">
    <v>536870912</v>
    <v>Oplotnica</v>
    <v>2a399390-da3f-384f-2efc-d7af043859d1</v>
    <v>en-AU</v>
    <v>Map</v>
  </rv>
  <rv s="1">
    <v>536870912</v>
    <v>Nova Gorica</v>
    <v>5c1cc9a5-43f6-513d-4dd5-606b3b7bdfc7</v>
    <v>en-AU</v>
    <v>Map</v>
  </rv>
  <rv s="1">
    <v>536870912</v>
    <v>Piran</v>
    <v>67aadfc6-07f8-1a76-f60d-0858d6fa6dcd</v>
    <v>en-AU</v>
    <v>Map</v>
  </rv>
  <rv s="1">
    <v>536870912</v>
    <v>Velike Lašče</v>
    <v>9f9bc323-2682-3f3c-66d9-9f811ced26f0</v>
    <v>en-AU</v>
    <v>Map</v>
  </rv>
  <rv s="1">
    <v>536870912</v>
    <v>Laško</v>
    <v>301bdb97-f6e0-c1dd-2e76-b21ceccd57ea</v>
    <v>en-AU</v>
    <v>Map</v>
  </rv>
  <rv s="1">
    <v>536870912</v>
    <v>Municipality of Radlje ob Dravi</v>
    <v>faef4ce0-028b-1997-16c0-11374da11083</v>
    <v>en-AU</v>
    <v>Map</v>
  </rv>
  <rv s="1">
    <v>536870912</v>
    <v>Municipality of Šempeter–Vrtojba</v>
    <v>4c7b336a-886e-4632-90ba-0a143f939cf8</v>
    <v>en-AU</v>
    <v>Map</v>
  </rv>
  <rv s="1">
    <v>536870912</v>
    <v>Municipality of Ribnica</v>
    <v>9df4ab22-5e42-1f7e-a74f-d1da8b718ea8</v>
    <v>en-AU</v>
    <v>Map</v>
  </rv>
  <rv s="1">
    <v>536870912</v>
    <v>Straža</v>
    <v>6600a980-fec2-fed4-9414-71daca7fc01a</v>
    <v>en-AU</v>
    <v>Map</v>
  </rv>
  <rv s="1">
    <v>536870912</v>
    <v>Municipality of Hoče–Slivnica</v>
    <v>7b5c4ad5-7d8e-bd65-1713-96ba30f890b9</v>
    <v>en-AU</v>
    <v>Map</v>
  </rv>
  <rv s="1">
    <v>536870912</v>
    <v>Municipality of Šentilj</v>
    <v>be951893-e5d9-40b5-882a-96da6ddcdd18</v>
    <v>en-AU</v>
    <v>Map</v>
  </rv>
  <rv s="1">
    <v>536870912</v>
    <v>Municipality of Gorišnica</v>
    <v>778dee11-22c3-cab7-0ece-21d7c8d8c0b5</v>
    <v>en-AU</v>
    <v>Map</v>
  </rv>
  <rv s="1">
    <v>536870912</v>
    <v>Municipality of Brda</v>
    <v>8706e65c-319b-4d94-4a64-e8a1f09ca2fa</v>
    <v>en-AU</v>
    <v>Map</v>
  </rv>
  <rv s="1">
    <v>536870912</v>
    <v>Municipality of Žirovnica</v>
    <v>7cf15cfc-de56-1fda-b1d0-73f139585af6</v>
    <v>en-AU</v>
    <v>Map</v>
  </rv>
  <rv s="1">
    <v>536870912</v>
    <v>Municipality of Grad</v>
    <v>93d9eb01-47d2-631f-ba05-a9db08affa8b</v>
    <v>en-AU</v>
    <v>Map</v>
  </rv>
  <rv s="1">
    <v>536870912</v>
    <v>Municipality of Kungota</v>
    <v>44545c8a-ea6c-90bd-ed99-43b2f0014bb5</v>
    <v>en-AU</v>
    <v>Map</v>
  </rv>
  <rv s="1">
    <v>536870912</v>
    <v>Municipality of Hrpelje–Kozina</v>
    <v>829ee96f-2640-1af6-c541-7be0ed0c63ef</v>
    <v>en-AU</v>
    <v>Map</v>
  </rv>
  <rv s="1">
    <v>536870912</v>
    <v>Municipality of Črenšovci</v>
    <v>5daa3032-e789-47e1-ab7c-d1d07e94ebc3</v>
    <v>en-AU</v>
    <v>Map</v>
  </rv>
  <rv s="1">
    <v>536870912</v>
    <v>Municipality of Hajdina</v>
    <v>a47a1372-d3fd-9c76-69dd-1f74f6d59feb</v>
    <v>en-AU</v>
    <v>Map</v>
  </rv>
  <rv s="1">
    <v>536870912</v>
    <v>Vuzenica</v>
    <v>36d6761e-9889-2ccf-8be6-8df212dcd3d1</v>
    <v>en-AU</v>
    <v>Map</v>
  </rv>
  <rv s="1">
    <v>536870912</v>
    <v>Municipality of Turnišče</v>
    <v>fd350329-24bd-4322-9855-1ae9bbd787d1</v>
    <v>en-AU</v>
    <v>Map</v>
  </rv>
  <rv s="1">
    <v>536870912</v>
    <v>Vodice</v>
    <v>c7328bbf-0d0c-1177-713e-0dde3cf66fac</v>
    <v>en-AU</v>
    <v>Map</v>
  </rv>
  <rv s="1">
    <v>536870912</v>
    <v>Municipality of Ajdovščina</v>
    <v>e8ff9634-75bc-4bdf-b721-48a5c99cb8e7</v>
    <v>en-AU</v>
    <v>Map</v>
  </rv>
  <rv s="1">
    <v>536870912</v>
    <v>Municipality of Žalec</v>
    <v>3b045e42-9802-1691-998e-c2fb7791b3b3</v>
    <v>en-AU</v>
    <v>Map</v>
  </rv>
  <rv s="1">
    <v>536870912</v>
    <v>Municipality of Križevci</v>
    <v>89b4a194-526f-4384-ac61-561640fe2a3e</v>
    <v>en-AU</v>
    <v>Map</v>
  </rv>
  <rv s="1">
    <v>536870912</v>
    <v>Municipality of Veržej</v>
    <v>d07fa182-24a5-4b92-a267-208e6b60fe5f</v>
    <v>en-AU</v>
    <v>Map</v>
  </rv>
  <rv s="1">
    <v>536870912</v>
    <v>Municipality of Rače–Fram</v>
    <v>58cea260-cf6d-130e-955f-75446f99d042</v>
    <v>en-AU</v>
    <v>Map</v>
  </rv>
  <rv s="1">
    <v>536870912</v>
    <v>Municipality of Sveti Andraž v Slovenskih Goricah</v>
    <v>9ecfbead-a9dd-5095-a8f5-8ab94a0e81cb</v>
    <v>en-AU</v>
    <v>Map</v>
  </rv>
  <rv s="1">
    <v>536870912</v>
    <v>Starše</v>
    <v>cf968b07-45a3-c0fc-2fb9-c201bf037f03</v>
    <v>en-AU</v>
    <v>Map</v>
  </rv>
  <rv s="1">
    <v>536870912</v>
    <v>Municipality of Železniki</v>
    <v>b9f73d63-e80b-8fad-00e8-10df8b61f80c</v>
    <v>en-AU</v>
    <v>Map</v>
  </rv>
  <rv s="1">
    <v>536870912</v>
    <v>Municipality of Log–Dragomer</v>
    <v>d5de88e3-5ac6-53ea-0f27-707b45e685d1</v>
    <v>en-AU</v>
    <v>Map</v>
  </rv>
  <rv s="1">
    <v>536870912</v>
    <v>Brezovica Municipality</v>
    <v>4b143cea-bac0-dee4-b861-8e14139e781e</v>
    <v>en-AU</v>
    <v>Map</v>
  </rv>
  <rv s="1">
    <v>536870912</v>
    <v>Municipality of Šoštanj</v>
    <v>087d824f-75aa-4050-96df-3a5dab14d8c7</v>
    <v>en-AU</v>
    <v>Map</v>
  </rv>
  <rv s="1">
    <v>536870912</v>
    <v>Slovenska Bistrica</v>
    <v>472ebb9b-62b4-fc10-9a90-ea38956ae3dd</v>
    <v>en-AU</v>
    <v>Map</v>
  </rv>
  <rv s="1">
    <v>536870912</v>
    <v>Municipality of Litija</v>
    <v>8643e662-1188-ecff-acca-47ee63a722f3</v>
    <v>en-AU</v>
    <v>Map</v>
  </rv>
  <rv s="1">
    <v>536870912</v>
    <v>Municipality of Bloke</v>
    <v>81844042-134b-ade4-b6af-19673540e55a</v>
    <v>en-AU</v>
    <v>Map</v>
  </rv>
  <rv s="1">
    <v>536870912</v>
    <v>Lendava</v>
    <v>eb8ea398-87a1-01d3-fa95-b74973eb307d</v>
    <v>en-AU</v>
    <v>Map</v>
  </rv>
  <rv s="1">
    <v>536870912</v>
    <v>Municipality of Kranjska Gora</v>
    <v>d92d5871-12c7-4959-9a58-8018c2c67df3</v>
    <v>en-AU</v>
    <v>Map</v>
  </rv>
  <rv s="1">
    <v>536870912</v>
    <v>Municipality of Mengeš</v>
    <v>b4ae743d-2364-4b6f-8f50-251ec0cde413</v>
    <v>en-AU</v>
    <v>Map</v>
  </rv>
  <rv s="1">
    <v>536870912</v>
    <v>Municipality of Loški Potok</v>
    <v>6802b984-59c0-62c0-bb00-1b4331045a14</v>
    <v>en-AU</v>
    <v>Map</v>
  </rv>
  <rv s="1">
    <v>536870912</v>
    <v>Municipality of Sodražica</v>
    <v>faf2102c-a652-501a-6560-c70c946f87b3</v>
    <v>en-AU</v>
    <v>Map</v>
  </rv>
  <rv s="1">
    <v>536870912</v>
    <v>Municipality of Dobje</v>
    <v>6248b25f-0560-eca6-7148-61c3c7eb5aa5</v>
    <v>en-AU</v>
    <v>Map</v>
  </rv>
  <rv s="1">
    <v>536870912</v>
    <v>Municipality of Horjul</v>
    <v>1b15adb4-fda2-957c-5728-4b5ae73adb17</v>
    <v>en-AU</v>
    <v>Map</v>
  </rv>
  <rv s="1">
    <v>536870912</v>
    <v>Municipality of Loška Dolina</v>
    <v>e485c452-386a-4b8e-949c-412a9d18d3c0</v>
    <v>en-AU</v>
    <v>Map</v>
  </rv>
  <rv s="1">
    <v>536870912</v>
    <v>Municipality of Miren–Kostanjevica</v>
    <v>40ef47ea-0319-49a2-8509-7181df2880a0</v>
    <v>en-AU</v>
    <v>Map</v>
  </rv>
  <rv s="1">
    <v>536870912</v>
    <v>Municipality of Lukovica</v>
    <v>df2c2492-744a-2180-0a62-4d20ab7fc703</v>
    <v>en-AU</v>
    <v>Map</v>
  </rv>
  <rv s="1">
    <v>536870912</v>
    <v>Ravne na Koroškem</v>
    <v>de3c0644-8e67-cc06-562a-c780d92ece3e</v>
    <v>en-AU</v>
    <v>Map</v>
  </rv>
  <rv s="1">
    <v>536870912</v>
    <v>Municipality of Žiri</v>
    <v>a5fe8a66-0871-b51c-52f6-fc56b709e4d3</v>
    <v>en-AU</v>
    <v>Map</v>
  </rv>
  <rv s="1">
    <v>536870912</v>
    <v>Municipality of Razkrižje</v>
    <v>1fe228a1-de9a-4065-ba7c-4943411fe572</v>
    <v>en-AU</v>
    <v>Map</v>
  </rv>
  <rv s="1">
    <v>536870912</v>
    <v>Municipality of Luče</v>
    <v>1b6b2f19-5954-def0-cae4-97ca90fe52a0</v>
    <v>en-AU</v>
    <v>Map</v>
  </rv>
  <rv s="1">
    <v>536870912</v>
    <v>Municipality of Pivka</v>
    <v>69d42788-fc69-40d4-af00-15bd96297795</v>
    <v>en-AU</v>
    <v>Map</v>
  </rv>
  <rv s="1">
    <v>536870912</v>
    <v>Municipality of Renče–Vogrsko</v>
    <v>9634dd56-dadf-4d1d-9a12-b65f14d57168</v>
    <v>en-AU</v>
    <v>Map</v>
  </rv>
  <rv s="1">
    <v>536870912</v>
    <v>Municipality of Videm</v>
    <v>7d09ed20-8b8b-4203-7009-eb3fbae59451</v>
    <v>en-AU</v>
    <v>Map</v>
  </rv>
  <rv s="1">
    <v>536870912</v>
    <v>Municipality of Destrnik</v>
    <v>872cd5ee-f057-44f0-897a-1fa370dc1d57</v>
    <v>en-AU</v>
    <v>Map</v>
  </rv>
  <rv s="1">
    <v>536870912</v>
    <v>Municipality of Osilnica</v>
    <v>ff1963f2-c9be-08fb-02f6-1b8d2b2c3036</v>
    <v>en-AU</v>
    <v>Map</v>
  </rv>
  <rv s="1">
    <v>536870912</v>
    <v>Municipality of Jesenice</v>
    <v>c4918381-5682-414f-bd5d-e1a6f7c3ebb6</v>
    <v>en-AU</v>
    <v>Map</v>
  </rv>
  <rv s="1">
    <v>536870912</v>
    <v>Municipality of Pesnica</v>
    <v>12c6baa9-cdac-e528-61fd-44e3449331d0</v>
    <v>en-AU</v>
    <v>Map</v>
  </rv>
  <rv s="1">
    <v>536870912</v>
    <v>Municipality of Brežice</v>
    <v>8535b92e-e877-460a-af8f-6671983c8c81</v>
    <v>en-AU</v>
    <v>Map</v>
  </rv>
  <rv s="1">
    <v>536870912</v>
    <v>Municipality of Postojna</v>
    <v>dd32dd11-8a80-4071-862f-8f4d834587ba</v>
    <v>en-AU</v>
    <v>Map</v>
  </rv>
  <rv s="1">
    <v>536870912</v>
    <v>Municipality of Miklavž na Dravskem Polju</v>
    <v>ea68566a-545a-44f9-9a6c-5544e94480cc</v>
    <v>en-AU</v>
    <v>Map</v>
  </rv>
  <rv s="1">
    <v>536870912</v>
    <v>Municipality of Gorenja Vas–Poljane</v>
    <v>82a5c332-c591-1246-be55-faf20094676e</v>
    <v>en-AU</v>
    <v>Map</v>
  </rv>
  <rv s="1">
    <v>536870912</v>
    <v>Municipality of Rogatec</v>
    <v>bc705953-b090-4299-84cb-1cc3e80d18c2</v>
    <v>en-AU</v>
    <v>Map</v>
  </rv>
  <rv s="1">
    <v>536870912</v>
    <v>Municipality of Semič</v>
    <v>db1f2f4a-80bb-ac15-e657-2433a69f8bf2</v>
    <v>en-AU</v>
    <v>Map</v>
  </rv>
  <rv s="1">
    <v>536870912</v>
    <v>Municipality of Ig</v>
    <v>f670f221-cd60-a73f-d01a-d77448677c41</v>
    <v>en-AU</v>
    <v>Map</v>
  </rv>
  <rv s="1">
    <v>536870912</v>
    <v>Šmartno pri Litiji</v>
    <v>d520f250-5faa-4c03-af72-5ad0c897927c</v>
    <v>en-AU</v>
    <v>Map</v>
  </rv>
  <rv s="1">
    <v>536870912</v>
    <v>Municipality of Nazarje</v>
    <v>8bb06049-922f-44f3-8006-9fe6bfb22cf3</v>
    <v>en-AU</v>
    <v>Map</v>
  </rv>
  <rv s="1">
    <v>536870912</v>
    <v>Municipality of Prebold</v>
    <v>8fded940-5b8d-4940-a2cc-6f53fb4de6eb</v>
    <v>en-AU</v>
    <v>Map</v>
  </rv>
  <rv s="1">
    <v>536870912</v>
    <v>Municipality of Dobrepolje</v>
    <v>9445b929-d2c6-6874-ec87-29f93f7564dc</v>
    <v>en-AU</v>
    <v>Map</v>
  </rv>
  <rv s="1">
    <v>536870912</v>
    <v>Municipality of Sveti Jurij v Slovenskih Goricah</v>
    <v>b0016596-5082-37e9-6354-8b17ed79978c</v>
    <v>en-AU</v>
    <v>Map</v>
  </rv>
  <rv s="1">
    <v>536870912</v>
    <v>Municipality of Radenci</v>
    <v>d24d6079-5c53-6f39-1610-f4262eed09bd</v>
    <v>en-AU</v>
    <v>Map</v>
  </rv>
  <rv s="1">
    <v>536870912</v>
    <v>Municipality of Škocjan</v>
    <v>1d48bed2-934f-4331-bfa1-9139441ebe51</v>
    <v>en-AU</v>
    <v>Map</v>
  </rv>
  <rv s="1">
    <v>536870912</v>
    <v>Municipality of Sveti Tomaž</v>
    <v>b2260fe5-ca56-4f13-91d5-93cb17c7836f</v>
    <v>en-AU</v>
    <v>Map</v>
  </rv>
  <rv s="1">
    <v>536870912</v>
    <v>Municipality of Kuzma</v>
    <v>686415d3-270c-4976-9708-599cdcd35299</v>
    <v>en-AU</v>
    <v>Map</v>
  </rv>
  <rv s="1">
    <v>536870912</v>
    <v>Municipality of Komenda</v>
    <v>46827302-9d16-4bc4-8395-1553b7a56a4a</v>
    <v>en-AU</v>
    <v>Map</v>
  </rv>
  <rv s="1">
    <v>536870912</v>
    <v>Municipality of Jezersko</v>
    <v>adf4417c-70c5-b6e4-b2b4-c3150ddee49e</v>
    <v>en-AU</v>
    <v>Map</v>
  </rv>
  <rv s="1">
    <v>536870912</v>
    <v>Municipality of Beltinci</v>
    <v>9bef4396-7834-4e89-8a71-3735c39c837c</v>
    <v>en-AU</v>
    <v>Map</v>
  </rv>
  <rv s="1">
    <v>536870912</v>
    <v>Municipality of Dobrova–Polhov Gradec</v>
    <v>a41dfdc8-e1bd-4d23-a960-8e5a1d077f02</v>
    <v>en-AU</v>
    <v>Map</v>
  </rv>
  <rv s="1">
    <v>536870912</v>
    <v>Slovenske Konjice</v>
    <v>153b0cc9-559d-32b7-fbef-01ae329d39f2</v>
    <v>en-AU</v>
    <v>Map</v>
  </rv>
  <rv s="1">
    <v>536870912</v>
    <v>City Municipality of Slovenj Gradec</v>
    <v>309d93b6-7675-411c-b968-258e6b7d8b0f</v>
    <v>en-AU</v>
    <v>Map</v>
  </rv>
  <rv s="1">
    <v>536870912</v>
    <v>Municipality of Lovrenc na Pohorju</v>
    <v>1131334e-4177-47a5-8935-9bc1b8c845af</v>
    <v>en-AU</v>
    <v>Map</v>
  </rv>
  <rv s="1">
    <v>536870912</v>
    <v>Municipality of Duplek</v>
    <v>ce314c0f-8d0c-2ef8-d81d-f76a543937ff</v>
    <v>en-AU</v>
    <v>Map</v>
  </rv>
  <rv s="1">
    <v>536870912</v>
    <v>Municipality of Gorje</v>
    <v>c1e95d1f-74e2-b67b-dd6c-0627fe6fb1a5</v>
    <v>en-AU</v>
    <v>Map</v>
  </rv>
  <rv s="1">
    <v>536870912</v>
    <v>Municipality of Cankova</v>
    <v>c4cd8384-ca99-4519-88f7-0c8ea9d00655</v>
    <v>en-AU</v>
    <v>Map</v>
  </rv>
  <rv s="1">
    <v>536870912</v>
    <v>Municipality of Mokronog–Trebelno</v>
    <v>9c5ccbb1-2766-6ba1-93de-f8865ce00a05</v>
    <v>en-AU</v>
    <v>Map</v>
  </rv>
  <rv s="1">
    <v>536870912</v>
    <v>Trzin</v>
    <v>3c151748-8ad2-e8a3-d76e-1426b0d3378b</v>
    <v>en-AU</v>
    <v>Map</v>
  </rv>
  <rv s="1">
    <v>536870912</v>
    <v>Municipality of Dobrovnik</v>
    <v>3f50f1ce-1a62-4cb3-8d03-24472f0281e1</v>
    <v>en-AU</v>
    <v>Map</v>
  </rv>
  <rv s="1">
    <v>536870912</v>
    <v>Municipality of Gornji Grad</v>
    <v>d38afdb1-5bd4-4ab1-8d8f-fef8042cb7b1</v>
    <v>en-AU</v>
    <v>Map</v>
  </rv>
  <rv s="1">
    <v>536870912</v>
    <v>Municipality of Muta</v>
    <v>f8077c81-8f3d-54b8-6076-fb947d0c5778</v>
    <v>en-AU</v>
    <v>Map</v>
  </rv>
  <rv s="1">
    <v>536870912</v>
    <v>Municipality of Škofja Loka</v>
    <v>15e2d3a1-0921-48e4-9cba-ada833e53279</v>
    <v>en-AU</v>
    <v>Map</v>
  </rv>
  <rv s="1">
    <v>536870912</v>
    <v>Municipality of Dolenjske Toplice</v>
    <v>830d8042-fb73-42b1-d215-2d72ef4a68ba</v>
    <v>en-AU</v>
    <v>Map</v>
  </rv>
  <rv s="1">
    <v>536870912</v>
    <v>Municipality of Mirna Peč</v>
    <v>b8f2d548-4947-ab86-9cbb-65b24b559582</v>
    <v>en-AU</v>
    <v>Map</v>
  </rv>
  <rv s="1">
    <v>536870912</v>
    <v>Municipality of Bohinj</v>
    <v>70a7ae97-dd74-45bf-ad1e-f34e0c54d3da</v>
    <v>en-AU</v>
    <v>Map</v>
  </rv>
  <rv s="1">
    <v>536870912</v>
    <v>Municipality of Divača</v>
    <v>cc9661a9-2ecf-4c19-9afd-afafee80f680</v>
    <v>en-AU</v>
    <v>Map</v>
  </rv>
  <rv s="1">
    <v>536870912</v>
    <v>Tabor, Tabor</v>
    <v>3c931e1d-e5d5-b167-75e0-1984a353b23f</v>
    <v>en-AU</v>
    <v>Map</v>
  </rv>
  <rv s="1">
    <v>536870912</v>
    <v>Municipality of Šmarješke Toplice</v>
    <v>c7e55001-78c9-41db-85b5-e8e9bd21ad85</v>
    <v>en-AU</v>
    <v>Map</v>
  </rv>
  <rv s="1">
    <v>536870912</v>
    <v>Podčetrtek</v>
    <v>e4f31ebb-771b-5794-c721-cab3a5e9282f</v>
    <v>en-AU</v>
    <v>Map</v>
  </rv>
  <rv s="1">
    <v>536870912</v>
    <v>Zreče</v>
    <v>e19a538e-5665-1967-3b49-ad9c543ace31</v>
    <v>en-AU</v>
    <v>Map</v>
  </rv>
  <rv s="1">
    <v>536870912</v>
    <v>Municipality of Trebnje</v>
    <v>2551f98c-fd81-46cd-9704-90d5157b8a7d</v>
    <v>en-AU</v>
    <v>Map</v>
  </rv>
  <rv s="1">
    <v>536870912</v>
    <v>Municipality of Hodoš</v>
    <v>36eafae6-24a1-48f2-8677-04ea6cc19fdb</v>
    <v>en-AU</v>
    <v>Map</v>
  </rv>
  <rv s="1">
    <v>536870912</v>
    <v>Municipality of Hrastnik</v>
    <v>94e901c0-a700-44c1-8134-b4212b6f6967</v>
    <v>en-AU</v>
    <v>Map</v>
  </rv>
  <rv s="1">
    <v>536870912</v>
    <v>Municipality of Dol pri Ljubljani</v>
    <v>477a8d0d-8575-4212-be19-783c6ad90b05</v>
    <v>en-AU</v>
    <v>Map</v>
  </rv>
  <rv s="1">
    <v>536870912</v>
    <v>Municipality of Šenčur</v>
    <v>ca24f4d6-78d3-cbdf-5cf1-524b2b4e960f</v>
    <v>en-AU</v>
    <v>Map</v>
  </rv>
  <rv s="1">
    <v>536870912</v>
    <v>Municipality of Dobrna</v>
    <v>22bff8d4-8c8c-449f-b90f-b1b4470be361</v>
    <v>en-AU</v>
    <v>Map</v>
  </rv>
  <rv s="1">
    <v>536870912</v>
    <v>Municipality of Sežana</v>
    <v>8afe5878-39dc-438b-4114-ef612d14f40b</v>
    <v>en-AU</v>
    <v>Map</v>
  </rv>
  <rv s="1">
    <v>536870912</v>
    <v>Municipality of Trnovska Vas</v>
    <v>6ec91fbd-72b7-40bf-86fc-bfe535a0ea48</v>
    <v>en-AU</v>
    <v>Map</v>
  </rv>
  <rv s="1">
    <v>536870912</v>
    <v>Municipality of Apače</v>
    <v>88e8afa4-3f8b-438b-8aeb-12de59333fb4</v>
    <v>en-AU</v>
    <v>Map</v>
  </rv>
  <rv s="1">
    <v>536870912</v>
    <v>Municipality of Grosuplje</v>
    <v>24c6acfb-3390-4af4-982d-6b58e1fe3afe</v>
    <v>en-AU</v>
    <v>Map</v>
  </rv>
  <rv s="1">
    <v>536870912</v>
    <v>Municipality of Bistrica ob Sotli</v>
    <v>34f5707e-443e-4c35-bf5f-8a6e014f3ade</v>
    <v>en-AU</v>
    <v>Map</v>
  </rv>
  <rv s="1">
    <v>536870912</v>
    <v>Municipality of Moravske Toplice</v>
    <v>afcb8131-48c0-4412-c5f1-f7bcad8ac609</v>
    <v>en-AU</v>
    <v>Map</v>
  </rv>
  <rv s="1">
    <v>536870912</v>
    <v>Municipality of Kostel</v>
    <v>3d02add7-0ed3-44a9-abe3-cbd5ba7de8a9</v>
    <v>en-AU</v>
    <v>Map</v>
  </rv>
  <rv s="1">
    <v>536870912</v>
    <v>Municipality of Ruše</v>
    <v>fa881299-d55e-4b33-a067-7da80ca0ba11</v>
    <v>en-AU</v>
    <v>Map</v>
  </rv>
  <rv s="1">
    <v>536870912</v>
    <v>Metlika</v>
    <v>8fc22a5d-a9ee-b2df-982e-90bd3a1409a1</v>
    <v>en-AU</v>
    <v>Map</v>
  </rv>
  <rv s="1">
    <v>536870912</v>
    <v>Municipality of Lenart</v>
    <v>41fcd7f1-b493-476c-af12-2985c31a2f41</v>
    <v>en-AU</v>
    <v>Map</v>
  </rv>
  <rv s="1">
    <v>536870912</v>
    <v>City Municipality of Koper</v>
    <v>d3de7f6d-7925-e2c1-7187-80b51ad55eb9</v>
    <v>en-AU</v>
    <v>Map</v>
  </rv>
  <rv s="1">
    <v>536870912</v>
    <v>Municipality of Vrhnika</v>
    <v>38f8778f-7b02-4c8f-a186-99d42dc7ce83</v>
    <v>en-AU</v>
    <v>Map</v>
  </rv>
  <rv s="1">
    <v>536870912</v>
    <v>Municipality of Bled</v>
    <v>d22f33ac-dfad-42d4-96a3-6c14611c338e</v>
    <v>en-AU</v>
    <v>Map</v>
  </rv>
  <rv s="1">
    <v>536870912</v>
    <v>Mežica</v>
    <v>f904c100-9b29-5d79-0ee1-be59956c1c1d</v>
    <v>en-AU</v>
    <v>Map</v>
  </rv>
  <rv s="1">
    <v>536870912</v>
    <v>City Municipality of Celje</v>
    <v>5448cb43-700f-4546-8569-ad374b1c670b</v>
    <v>en-AU</v>
    <v>Map</v>
  </rv>
  <rv s="1">
    <v>536870912</v>
    <v>Municipality of Vojnik</v>
    <v>811ebf57-dd97-492e-ac84-d14a067994ec</v>
    <v>en-AU</v>
    <v>Map</v>
  </rv>
  <rv s="1">
    <v>536870912</v>
    <v>Municipality of Sevnica</v>
    <v>35e0a39f-7973-41d4-8057-b1414abaf87e</v>
    <v>en-AU</v>
    <v>Map</v>
  </rv>
  <rv s="1">
    <v>536870912</v>
    <v>Municipality of Braslovče</v>
    <v>5c3cb026-5918-49e6-a366-62519b4f7fce</v>
    <v>en-AU</v>
    <v>Map</v>
  </rv>
  <rv s="1">
    <v>536870912</v>
    <v>Municipality of Cirkulane</v>
    <v>b2b430b8-654b-4ca4-a8e0-5c37c2868eab</v>
    <v>en-AU</v>
    <v>Map</v>
  </rv>
  <rv s="1">
    <v>536870912</v>
    <v>City Municipality of Murska Sobota</v>
    <v>05e2b813-5069-8cbe-6653-24791383acad</v>
    <v>en-AU</v>
    <v>Map</v>
  </rv>
  <rv s="4">
    <v>108</v>
  </rv>
  <rv s="2">
    <fb>0.18626997966917902</fb>
    <v>40</v>
  </rv>
  <rv s="2">
    <fb>0.31</fb>
    <v>40</v>
  </rv>
  <rv s="2">
    <fb>4.1950001716613797E-2</fb>
    <v>48</v>
  </rv>
  <rv s="2">
    <fb>1144654</fb>
    <v>12</v>
  </rv>
  <rv s="9">
    <v>#VALUE!</v>
    <v>en-AU</v>
    <v>4982784a-4967-52d1-c08e-ffd0f091566e</v>
    <v>536870912</v>
    <v>1</v>
    <v>424</v>
    <v>65</v>
    <v>Slovenia</v>
    <v>8</v>
    <v>9</v>
    <v>Map</v>
    <v>10</v>
    <v>265</v>
    <v>SI</v>
    <v>2063</v>
    <v>2064</v>
    <v>2065</v>
    <v>2066</v>
    <v>2067</v>
    <v>2068</v>
    <v>2069</v>
    <v>2070</v>
    <v>2071</v>
    <v>EUR</v>
    <v>Slovenia, officially the Republic of Slovenia, is a country in southern Central Europe. It is bordered by Italy to the west, Austria to the north, Hungary to the northeast, Croatia to the southeast, and the Adriatic Sea to the southwest. Slovenia is mostly mountainous and forested, covers 20,271 square kilometres, and has a population of 2.1 million. Slovenes constitute over 80% of the country's population. Slovene, a South Slavic language, is the official language. Slovenia has a predominantly temperate continental climate, with the exception of the Slovene Littoral and the Julian Alps. A sub-mediterranean climate reaches to the northern extensions of the Dinaric Alps that traverse the country in a northwest–southeast direction. The Julian Alps in the northwest have an alpine climate. Toward the northeastern Pannonian Basin, a continental climate is more pronounced. Ljubljana, the capital and largest city of Slovenia, is geographically situated near the centre of the country.</v>
    <v>2072</v>
    <v>1632</v>
    <v>2073</v>
    <v>2074</v>
    <v>2075</v>
    <v>2076</v>
    <v>2077</v>
    <v>2078</v>
    <v>2079</v>
    <v>2080</v>
    <v>2068</v>
    <v>2082</v>
    <v>2083</v>
    <v>2084</v>
    <v>2085</v>
    <v>104</v>
    <v>2086</v>
    <v>Slovenia</v>
    <v>Zdravljica</v>
    <v>2087</v>
    <v>Republic of Slovenia</v>
    <v>2088</v>
    <v>2089</v>
    <v>2090</v>
    <v>260</v>
    <v>1816</v>
    <v>1337</v>
    <v>2091</v>
    <v>2092</v>
    <v>2093</v>
    <v>2094</v>
    <v>2095</v>
    <v>2223</v>
    <v>2224</v>
    <v>134</v>
    <v>2225</v>
    <v>2226</v>
    <v>Slovenia</v>
    <v>2227</v>
    <v>mdp/vdpid/212</v>
  </rv>
  <rv s="0">
    <v>89</v>
    <v>1</v>
    <v>0</v>
    <v>0</v>
  </rv>
  <rv s="1">
    <v>536870912</v>
    <v>Spain</v>
    <v>1baf9d59-f443-e9f4-6e49-de048a073e3f</v>
    <v>en-AU</v>
    <v>Map</v>
  </rv>
  <rv s="2">
    <fb>0.52577247440306896</fb>
    <v>40</v>
  </rv>
  <rv s="2">
    <fb>505370</fb>
    <v>12</v>
  </rv>
  <rv s="2">
    <fb>196000</fb>
    <v>12</v>
  </rv>
  <rv s="2">
    <fb>7.9</fb>
    <v>41</v>
  </rv>
  <rv s="2">
    <fb>34</fb>
    <v>42</v>
  </rv>
  <rv s="1">
    <v>536870912</v>
    <v>Madrid</v>
    <v>a497c067-c4c6-4bf4-9a5d-34fd30589bda</v>
    <v>en-AU</v>
    <v>Map</v>
  </rv>
  <rv s="2">
    <fb>244002.18</fb>
    <v>12</v>
  </rv>
  <rv s="2">
    <fb>110.96151904206</fb>
    <v>43</v>
  </rv>
  <rv s="2">
    <fb>6.9953624171701497E-3</fb>
    <v>40</v>
  </rv>
  <rv s="2">
    <fb>5355.9870055822103</fb>
    <v>12</v>
  </rv>
  <rv s="2">
    <fb>1.26</fb>
    <v>41</v>
  </rv>
  <rv s="2">
    <fb>0.36936209528965797</fb>
    <v>40</v>
  </rv>
  <rv s="2">
    <fb>72.955546118337793</fb>
    <v>44</v>
  </rv>
  <rv s="2">
    <fb>1.26</fb>
    <v>45</v>
  </rv>
  <rv s="2">
    <fb>1394116310768.6299</fb>
    <v>46</v>
  </rv>
  <rv s="2">
    <fb>1.0271029</fb>
    <v>40</v>
  </rv>
  <rv s="2">
    <fb>0.88853009999999999</fb>
    <v>40</v>
  </rv>
  <rv s="3">
    <v>90</v>
    <v>10</v>
    <v>433</v>
    <v>7</v>
    <v>0</v>
    <v>Image of Spain</v>
  </rv>
  <rv s="2">
    <fb>2.5</fb>
    <v>44</v>
  </rv>
  <rv s="1">
    <v>805306368</v>
    <v>Iñigo Urkullu (Head of government)</v>
    <v>0d4f30d6-1d60-806b-c22a-e860ba137b27</v>
    <v>en-AU</v>
    <v>Generic</v>
  </rv>
  <rv s="1">
    <v>805306368</v>
    <v>King Felipe VI of Spain (Monarch)</v>
    <v>ec86fb82-ddbc-286a-d1a7-3644682c1efc</v>
    <v>en-AU</v>
    <v>Generic</v>
  </rv>
  <rv s="1">
    <v>805306368</v>
    <v>Pedro Sánchez (Prime Minister)</v>
    <v>9e0d6cf3-f466-7b6f-0a92-aa23020fc120</v>
    <v>en-AU</v>
    <v>Generic</v>
  </rv>
  <rv s="4">
    <v>109</v>
  </rv>
  <rv s="5">
    <v>https://www.bing.com/search?q=spain&amp;form=skydnc</v>
    <v>Learn more on Bing</v>
  </rv>
  <rv s="2">
    <fb>83.334146341463395</fb>
    <v>44</v>
  </rv>
  <rv s="2">
    <fb>797285840000</fb>
    <v>46</v>
  </rv>
  <rv s="2">
    <fb>5.6</fb>
    <v>45</v>
  </rv>
  <rv s="2">
    <fb>0.24229018520000001</fb>
    <v>40</v>
  </rv>
  <rv s="2">
    <fb>3.8723000000000001</fb>
    <v>41</v>
  </rv>
  <rv s="2">
    <fb>47076781</fb>
    <v>12</v>
  </rv>
  <rv s="2">
    <fb>0.23399999999999999</fb>
    <v>40</v>
  </rv>
  <rv s="2">
    <fb>0.254</fb>
    <v>40</v>
  </rv>
  <rv s="2">
    <fb>0.41</fb>
    <v>40</v>
  </rv>
  <rv s="2">
    <fb>2.1000000000000001E-2</fb>
    <v>40</v>
  </rv>
  <rv s="2">
    <fb>6.2E-2</fb>
    <v>40</v>
  </rv>
  <rv s="2">
    <fb>0.57492000579834002</fb>
    <v>40</v>
  </rv>
  <rv s="1">
    <v>536870912</v>
    <v>Galicia</v>
    <v>70c91f08-f55c-f98a-047e-aa9228ed4253</v>
    <v>en-AU</v>
    <v>Map</v>
  </rv>
  <rv s="1">
    <v>536870912</v>
    <v>Asturias</v>
    <v>6880b28a-27ed-46a3-3b3f-93553df34103</v>
    <v>en-AU</v>
    <v>Map</v>
  </rv>
  <rv s="1">
    <v>536870912</v>
    <v>Catalonia</v>
    <v>54afd4ed-d6c4-c6c9-2f8d-10440795b196</v>
    <v>en-AU</v>
    <v>Map</v>
  </rv>
  <rv s="1">
    <v>536870912</v>
    <v>Canary Islands</v>
    <v>e5f4f633-d27e-9012-be27-a85d7ed21999</v>
    <v>en-AU</v>
    <v>Map</v>
  </rv>
  <rv s="1">
    <v>536870912</v>
    <v>Community of Madrid</v>
    <v>854c08ed-f6d7-c812-1a3f-46928ae0597e</v>
    <v>en-AU</v>
    <v>Map</v>
  </rv>
  <rv s="1">
    <v>536870912</v>
    <v>Cantabria</v>
    <v>ff0ffbe3-172a-ecd8-17cd-6f2f89c9d0dd</v>
    <v>en-AU</v>
    <v>Map</v>
  </rv>
  <rv s="1">
    <v>536870912</v>
    <v>Basque Country</v>
    <v>27cbb013-d521-0f66-7c87-67bad92e92f5</v>
    <v>en-AU</v>
    <v>Map</v>
  </rv>
  <rv s="1">
    <v>536870912</v>
    <v>Melilla</v>
    <v>a67b3afb-47dd-d884-afd6-0794c4de12ba</v>
    <v>en-AU</v>
    <v>Map</v>
  </rv>
  <rv s="1">
    <v>536870912</v>
    <v>Extremadura</v>
    <v>60c245e4-f9c9-d637-1ff7-50148c20166f</v>
    <v>en-AU</v>
    <v>Map</v>
  </rv>
  <rv s="1">
    <v>536870912</v>
    <v>Andalusia</v>
    <v>b009454b-b921-1477-fbf3-ea4c66d409b5</v>
    <v>en-AU</v>
    <v>Map</v>
  </rv>
  <rv s="1">
    <v>536870912</v>
    <v>Ceuta</v>
    <v>4575b2d9-4933-9d93-b84d-3080054b3dda</v>
    <v>en-AU</v>
    <v>Map</v>
  </rv>
  <rv s="1">
    <v>536870912</v>
    <v>Province of Castellón</v>
    <v>67094629-aa10-d62a-16d6-0fa9deeb1a43</v>
    <v>en-AU</v>
    <v>Map</v>
  </rv>
  <rv s="1">
    <v>536870912</v>
    <v>Aragon</v>
    <v>66482df7-7a8d-eb53-1b74-7702eb8f6ab7</v>
    <v>en-AU</v>
    <v>Map</v>
  </rv>
  <rv s="1">
    <v>536870912</v>
    <v>Navarre</v>
    <v>bd2c46e0-0dec-2a95-cf06-e23728a2a0ed</v>
    <v>en-AU</v>
    <v>Map</v>
  </rv>
  <rv s="1">
    <v>536870912</v>
    <v>Balearic Islands</v>
    <v>7e327ef9-6826-d495-c6f5-ce9e1568e47a</v>
    <v>en-AU</v>
    <v>Map</v>
  </rv>
  <rv s="1">
    <v>536870912</v>
    <v>Province of León</v>
    <v>2b12d681-c881-a39a-191e-360067079f4e</v>
    <v>en-AU</v>
    <v>Map</v>
  </rv>
  <rv s="1">
    <v>536870912</v>
    <v>Province of Valencia</v>
    <v>75aeab78-6688-6517-939f-4012899c2bda</v>
    <v>en-AU</v>
    <v>Map</v>
  </rv>
  <rv s="1">
    <v>536870912</v>
    <v>Valencian Community</v>
    <v>d1a45f13-aca9-6854-cb23-92573a279216</v>
    <v>en-AU</v>
    <v>Map</v>
  </rv>
  <rv s="1">
    <v>536870912</v>
    <v>Biscay</v>
    <v>4bfafe6b-99a7-ddb4-4646-6c32e5a3f1cb</v>
    <v>en-AU</v>
    <v>Map</v>
  </rv>
  <rv s="1">
    <v>536870912</v>
    <v>Region of Murcia</v>
    <v>e697a468-5c9d-9a42-68ac-b04781a55abd</v>
    <v>en-AU</v>
    <v>Map</v>
  </rv>
  <rv s="1">
    <v>536870912</v>
    <v>Province of Ávila</v>
    <v>545a079a-5aff-1a18-2b7b-a462d93c152d</v>
    <v>en-AU</v>
    <v>Map</v>
  </rv>
  <rv s="1">
    <v>536870912</v>
    <v>Castile and León</v>
    <v>7fc8f34d-7f31-b8c6-34d4-545cb3920adf</v>
    <v>en-AU</v>
    <v>Map</v>
  </rv>
  <rv s="1">
    <v>536870912</v>
    <v>Province of Cáceres</v>
    <v>3a9f24a5-e151-a024-dc89-0bd15fcc2a8b</v>
    <v>en-AU</v>
    <v>Map</v>
  </rv>
  <rv s="1">
    <v>536870912</v>
    <v>Province of Salamanca</v>
    <v>b994b69e-e819-6a99-5f2a-a581d9fcea56</v>
    <v>en-AU</v>
    <v>Map</v>
  </rv>
  <rv s="1">
    <v>536870912</v>
    <v>Province of Barcelona</v>
    <v>b2a3ae51-9710-d8d5-f226-e01e09478534</v>
    <v>en-AU</v>
    <v>Map</v>
  </rv>
  <rv s="1">
    <v>536870912</v>
    <v>Province of Pontevedra</v>
    <v>c1aaaaff-0eb5-0f73-598d-c58391a9f7b0</v>
    <v>en-AU</v>
    <v>Map</v>
  </rv>
  <rv s="1">
    <v>536870912</v>
    <v>Province of A Coruña</v>
    <v>d8fb1e81-3943-afed-8b2e-ae2cdff823be</v>
    <v>en-AU</v>
    <v>Map</v>
  </rv>
  <rv s="1">
    <v>536870912</v>
    <v>Province of Alicante</v>
    <v>87d7b372-751f-e733-6f14-ac80525014a9</v>
    <v>en-AU</v>
    <v>Map</v>
  </rv>
  <rv s="1">
    <v>536870912</v>
    <v>Province of Lugo</v>
    <v>af6d4164-f953-27c3-082c-33c429fec322</v>
    <v>en-AU</v>
    <v>Map</v>
  </rv>
  <rv s="1">
    <v>536870912</v>
    <v>Álava</v>
    <v>8959d0bf-9d98-b288-5500-218f00703dca</v>
    <v>en-AU</v>
    <v>Map</v>
  </rv>
  <rv s="1">
    <v>536870912</v>
    <v>Gipuzkoa</v>
    <v>0732c56a-f22d-470e-f63d-392a2cf0e083</v>
    <v>en-AU</v>
    <v>Map</v>
  </rv>
  <rv s="1">
    <v>536870912</v>
    <v>Province of Lleida</v>
    <v>cd271e37-2d9a-a660-6a8c-0aafb0a0ef8b</v>
    <v>en-AU</v>
    <v>Map</v>
  </rv>
  <rv s="1">
    <v>536870912</v>
    <v>Province of Almería</v>
    <v>6c4ed7e1-933d-021e-cbe6-180ba81bd9c6</v>
    <v>en-AU</v>
    <v>Map</v>
  </rv>
  <rv s="1">
    <v>536870912</v>
    <v>Province of Huelva</v>
    <v>8494cf79-28dd-7fc8-78c1-3d23f9d50c0e</v>
    <v>en-AU</v>
    <v>Map</v>
  </rv>
  <rv s="1">
    <v>536870912</v>
    <v>Province of Girona</v>
    <v>10862bc0-af28-7e3a-6341-2b573f763195</v>
    <v>en-AU</v>
    <v>Map</v>
  </rv>
  <rv s="1">
    <v>536870912</v>
    <v>Province of Córdoba</v>
    <v>51d8fb3a-05ff-9f1f-c573-c4de97128e9f</v>
    <v>en-AU</v>
    <v>Map</v>
  </rv>
  <rv s="1">
    <v>536870912</v>
    <v>Province of Toledo</v>
    <v>9593769e-9524-c7fb-b3b4-1167c424ce82</v>
    <v>en-AU</v>
    <v>Map</v>
  </rv>
  <rv s="1">
    <v>536870912</v>
    <v>Zaragoza</v>
    <v>da720a8f-e35f-3613-9353-280d14021ee4</v>
    <v>en-AU</v>
    <v>Map</v>
  </rv>
  <rv s="1">
    <v>536870912</v>
    <v>Province of Tarragona</v>
    <v>4597b0ff-134e-9771-b6c8-e4f0139c0068</v>
    <v>en-AU</v>
    <v>Map</v>
  </rv>
  <rv s="1">
    <v>536870912</v>
    <v>Province of Albacete</v>
    <v>18c4f8c3-d2c8-c44a-b473-323e3e7de6d0</v>
    <v>en-AU</v>
    <v>Map</v>
  </rv>
  <rv s="1">
    <v>536870912</v>
    <v>Province of Badajoz</v>
    <v>d3262493-a230-ae9f-966a-9daeb967db68</v>
    <v>en-AU</v>
    <v>Map</v>
  </rv>
  <rv s="1">
    <v>536870912</v>
    <v>Province of Ourense</v>
    <v>bc6cca6b-fdac-c4e1-4afc-938d67981cf7</v>
    <v>en-AU</v>
    <v>Map</v>
  </rv>
  <rv s="1">
    <v>536870912</v>
    <v>Province of Cuenca</v>
    <v>b09a8a7a-9a31-9f4a-b2d3-41ce4141dcf1</v>
    <v>en-AU</v>
    <v>Map</v>
  </rv>
  <rv s="4">
    <v>110</v>
  </rv>
  <rv s="2">
    <fb>0.14248211393678101</fb>
    <v>40</v>
  </rv>
  <rv s="4">
    <v>111</v>
  </rv>
  <rv s="2">
    <fb>0.47</fb>
    <v>40</v>
  </rv>
  <rv s="2">
    <fb>0.13958999633789099</fb>
    <v>48</v>
  </rv>
  <rv s="2">
    <fb>37927409</fb>
    <v>12</v>
  </rv>
  <rv s="9">
    <v>#VALUE!</v>
    <v>en-AU</v>
    <v>1baf9d59-f443-e9f4-6e49-de048a073e3f</v>
    <v>536870912</v>
    <v>1</v>
    <v>432</v>
    <v>65</v>
    <v>Spain</v>
    <v>8</v>
    <v>9</v>
    <v>Map</v>
    <v>10</v>
    <v>265</v>
    <v>ES</v>
    <v>2231</v>
    <v>2232</v>
    <v>2233</v>
    <v>2234</v>
    <v>2235</v>
    <v>2236</v>
    <v>2237</v>
    <v>2238</v>
    <v>2239</v>
    <v>EUR</v>
    <v>Spain, or the Kingdom of Spain, is a country primarily located in Southwestern Europe, with parts of territory in the Atlantic Ocean and across the Mediterranean Sea. The largest part of Spain is situated on the Iberian Peninsula; its territory also includes the Canary Islands in the Atlantic Ocean, the Balearic Islands in the Mediterranean Sea, and the autonomous cities of Ceuta and Melilla in Africa. The country's mainland is bordered to the north by France, Andorra and the Bay of Biscay; to the east and south by the Mediterranean Sea and Gibraltar; and to the west by Portugal and the Atlantic Ocean. It is the largest country in Southern Europe and the second-largest and fourth-most populous in the European Union. Spain's capital and largest city is Madrid; other major urban areas include Barcelona, Valencia, Zaragoza, Seville, Málaga, Murcia, Palma de Mallorca, Las Palmas de Gran Canaria, and Bilbao.</v>
    <v>2240</v>
    <v>2241</v>
    <v>2242</v>
    <v>2243</v>
    <v>2244</v>
    <v>2245</v>
    <v>2246</v>
    <v>2247</v>
    <v>2248</v>
    <v>2249</v>
    <v>2236</v>
    <v>2253</v>
    <v>2254</v>
    <v>2255</v>
    <v>2256</v>
    <v>1282</v>
    <v>2257</v>
    <v>Spain</v>
    <v>Marcha Real</v>
    <v>1154</v>
    <v>Spain</v>
    <v>2258</v>
    <v>2259</v>
    <v>2260</v>
    <v>2261</v>
    <v>2262</v>
    <v>2263</v>
    <v>2264</v>
    <v>2265</v>
    <v>188</v>
    <v>1292</v>
    <v>2266</v>
    <v>2310</v>
    <v>2311</v>
    <v>2312</v>
    <v>2313</v>
    <v>2314</v>
    <v>Spain</v>
    <v>2315</v>
    <v>mdp/vdpid/217</v>
  </rv>
  <rv s="0">
    <v>91</v>
    <v>1</v>
    <v>0</v>
    <v>0</v>
  </rv>
  <rv s="1">
    <v>536870912</v>
    <v>Slovakia</v>
    <v>edb4720a-f85f-2ef3-4669-e9de895513b0</v>
    <v>en-AU</v>
    <v>Map</v>
  </rv>
  <rv s="2">
    <fb>0.39226289517470903</fb>
    <v>40</v>
  </rv>
  <rv s="2">
    <fb>49035</fb>
    <v>12</v>
  </rv>
  <rv s="2">
    <fb>16000</fb>
    <v>12</v>
  </rv>
  <rv s="2">
    <fb>421</fb>
    <v>42</v>
  </rv>
  <rv s="1">
    <v>536870912</v>
    <v>Bratislava</v>
    <v>58b70fde-dfcf-1beb-05ed-c5baeec68486</v>
    <v>en-AU</v>
    <v>Map</v>
  </rv>
  <rv s="2">
    <fb>32423.614000000001</fb>
    <v>12</v>
  </rv>
  <rv s="2">
    <fb>115.338987748767</fb>
    <v>43</v>
  </rv>
  <rv s="2">
    <fb>2.6645613342544297E-2</fb>
    <v>40</v>
  </rv>
  <rv s="2">
    <fb>5137.0738351939799</fb>
    <v>12</v>
  </rv>
  <rv s="2">
    <fb>1.52</fb>
    <v>41</v>
  </rv>
  <rv s="2">
    <fb>0.40353576355488302</fb>
    <v>40</v>
  </rv>
  <rv s="2">
    <fb>64.091495098880202</fb>
    <v>44</v>
  </rv>
  <rv s="2">
    <fb>105422304975.576</fb>
    <v>46</v>
  </rv>
  <rv s="2">
    <fb>0.98732050000000005</fb>
    <v>40</v>
  </rv>
  <rv s="2">
    <fb>0.46634390000000003</fb>
    <v>40</v>
  </rv>
  <rv s="3">
    <v>92</v>
    <v>10</v>
    <v>444</v>
    <v>7</v>
    <v>0</v>
    <v>Image of Slovakia</v>
  </rv>
  <rv s="2">
    <fb>4.5999999999999996</fb>
    <v>44</v>
  </rv>
  <rv s="4">
    <v>112</v>
  </rv>
  <rv s="5">
    <v>https://www.bing.com/search?q=slovakia&amp;form=skydnc</v>
    <v>Learn more on Bing</v>
  </rv>
  <rv s="2">
    <fb>77.165853658536605</fb>
    <v>44</v>
  </rv>
  <rv s="2">
    <fb>4801320000</fb>
    <v>46</v>
  </rv>
  <rv s="2">
    <fb>3.11</fb>
    <v>45</v>
  </rv>
  <rv s="4">
    <v>113</v>
  </rv>
  <rv s="2">
    <fb>0.18443573520000001</fb>
    <v>40</v>
  </rv>
  <rv s="2">
    <fb>3.4156</fb>
    <v>41</v>
  </rv>
  <rv s="2">
    <fb>5454073</fb>
    <v>12</v>
  </rv>
  <rv s="2">
    <fb>0.23199999999999998</fb>
    <v>40</v>
  </rv>
  <rv s="2">
    <fb>0.34</fb>
    <v>40</v>
  </rv>
  <rv s="2">
    <fb>0.151</fb>
    <v>40</v>
  </rv>
  <rv s="2">
    <fb>0.19</fb>
    <v>40</v>
  </rv>
  <rv s="2">
    <fb>0.59541000366210906</fb>
    <v>40</v>
  </rv>
  <rv s="1">
    <v>536870912</v>
    <v>Bratislava Region</v>
    <v>e637bf19-eeaa-4459-9caf-f56123dbf175</v>
    <v>en-AU</v>
    <v>Map</v>
  </rv>
  <rv s="1">
    <v>536870912</v>
    <v>Trenčín Region</v>
    <v>20297534-639a-464f-90d3-81da4026bd2b</v>
    <v>en-AU</v>
    <v>Map</v>
  </rv>
  <rv s="1">
    <v>536870912</v>
    <v>Trnava Region</v>
    <v>4f2bb7cb-6583-4c39-9bf0-d4e3bb63dc18</v>
    <v>en-AU</v>
    <v>Map</v>
  </rv>
  <rv s="1">
    <v>536870912</v>
    <v>Košice Region</v>
    <v>d93306fe-d07e-40fc-876e-e0ebf15d5b24</v>
    <v>en-AU</v>
    <v>Map</v>
  </rv>
  <rv s="1">
    <v>536870912</v>
    <v>Banská Bystrica Region</v>
    <v>2e442f08-059f-48a2-8f6e-cbe382c50935</v>
    <v>en-AU</v>
    <v>Map</v>
  </rv>
  <rv s="1">
    <v>536870912</v>
    <v>Prešov Region</v>
    <v>9ed1d64f-c597-423c-8a57-6c255167c0ef</v>
    <v>en-AU</v>
    <v>Map</v>
  </rv>
  <rv s="1">
    <v>536870912</v>
    <v>Žilina Region</v>
    <v>712f0aa7-5c71-4ca0-b231-743ce5252eb2</v>
    <v>en-AU</v>
    <v>Map</v>
  </rv>
  <rv s="1">
    <v>536870912</v>
    <v>Nitra Region</v>
    <v>d1ead58e-466d-468e-a927-7b14d511bee9</v>
    <v>en-AU</v>
    <v>Map</v>
  </rv>
  <rv s="4">
    <v>114</v>
  </rv>
  <rv s="2">
    <fb>0.18701973520562698</fb>
    <v>40</v>
  </rv>
  <rv s="2">
    <fb>0.49700000000000005</fb>
    <v>40</v>
  </rv>
  <rv s="2">
    <fb>5.56099987030029E-2</fb>
    <v>48</v>
  </rv>
  <rv s="2">
    <fb>2930419</fb>
    <v>12</v>
  </rv>
  <rv s="9">
    <v>#VALUE!</v>
    <v>en-AU</v>
    <v>edb4720a-f85f-2ef3-4669-e9de895513b0</v>
    <v>536870912</v>
    <v>1</v>
    <v>442</v>
    <v>65</v>
    <v>Slovakia</v>
    <v>8</v>
    <v>9</v>
    <v>Map</v>
    <v>10</v>
    <v>443</v>
    <v>SK</v>
    <v>2319</v>
    <v>2320</v>
    <v>2321</v>
    <v>1259</v>
    <v>2322</v>
    <v>2323</v>
    <v>2324</v>
    <v>2325</v>
    <v>2326</v>
    <v>EUR</v>
    <v>Slovakia, officially the Slovak Republic, is a landlocked country in Central Europe. It is bordered by Poland to the north, Ukraine to the east, Hungary to the south, Austria to the southwest, and the Czech Republic to the northwest. Slovakia's mostly mountainous territory spans about 49,000 square kilometres, with a population of over 5.4 million. The capital and largest city is Bratislava, while the second largest city is Košice.</v>
    <v>2327</v>
    <v>2328</v>
    <v>2329</v>
    <v>2330</v>
    <v>2075</v>
    <v>2331</v>
    <v>2332</v>
    <v>2333</v>
    <v>2334</v>
    <v>2335</v>
    <v>2323</v>
    <v>2336</v>
    <v>2337</v>
    <v>2338</v>
    <v>2339</v>
    <v>494</v>
    <v>2340</v>
    <v>Slovakia</v>
    <v>Nad Tatrou sa blýska</v>
    <v>2341</v>
    <v>The Slovak Republic</v>
    <v>2342</v>
    <v>2343</v>
    <v>2344</v>
    <v>2345</v>
    <v>1158</v>
    <v>2346</v>
    <v>113</v>
    <v>1114</v>
    <v>2347</v>
    <v>2348</v>
    <v>2349</v>
    <v>2358</v>
    <v>2359</v>
    <v>134</v>
    <v>2360</v>
    <v>2361</v>
    <v>Slovakia</v>
    <v>2362</v>
    <v>mdp/vdpid/143</v>
  </rv>
  <rv s="0">
    <v>93</v>
    <v>1</v>
    <v>0</v>
    <v>0</v>
  </rv>
  <rv s="1">
    <v>536870912</v>
    <v>Switzerland</v>
    <v>c10c98b9-afcd-84bf-c5c8-4220fc76a2e3</v>
    <v>en-AU</v>
    <v>Map</v>
  </rv>
  <rv s="2">
    <fb>0.38363446027908404</fb>
    <v>40</v>
  </rv>
  <rv s="2">
    <fb>41277</fb>
    <v>12</v>
  </rv>
  <rv s="2">
    <fb>41</fb>
    <v>42</v>
  </rv>
  <rv s="1">
    <v>536870912</v>
    <v>Bern</v>
    <v>15dda629-8f09-9c82-b064-7a7e8e84c804</v>
    <v>en-AU</v>
    <v>Map</v>
  </rv>
  <rv s="2">
    <fb>34477.133999999998</fb>
    <v>12</v>
  </rv>
  <rv s="2">
    <fb>99.546913020227805</fb>
    <v>43</v>
  </rv>
  <rv s="2">
    <fb>3.6291600452038396E-3</fb>
    <v>40</v>
  </rv>
  <rv s="2">
    <fb>7520.1660249450197</fb>
    <v>12</v>
  </rv>
  <rv s="2">
    <fb>0.318301452005265</fb>
    <v>40</v>
  </rv>
  <rv s="2">
    <fb>50.168225480798597</fb>
    <v>44</v>
  </rv>
  <rv s="2">
    <fb>1.45</fb>
    <v>45</v>
  </rv>
  <rv s="2">
    <fb>703082435360.11694</fb>
    <v>46</v>
  </rv>
  <rv s="2">
    <fb>1.0519068</fb>
    <v>40</v>
  </rv>
  <rv s="2">
    <fb>0.59562990000000005</fb>
    <v>40</v>
  </rv>
  <rv s="3">
    <v>94</v>
    <v>10</v>
    <v>453</v>
    <v>7</v>
    <v>0</v>
    <v>Image of Switzerland</v>
  </rv>
  <rv s="2">
    <fb>3.7</fb>
    <v>44</v>
  </rv>
  <rv s="1">
    <v>536870912</v>
    <v>Zürich</v>
    <v>db19e556-240e-d241-ad76-1bf238372a7f</v>
    <v>en-AU</v>
    <v>Map</v>
  </rv>
  <rv s="1">
    <v>805306368</v>
    <v>Walter Thurnherr (Chancellor)</v>
    <v>ad186331-d3a7-d0b0-0e74-1fcac5e3c2c5</v>
    <v>en-AU</v>
    <v>Generic</v>
  </rv>
  <rv s="4">
    <v>115</v>
  </rv>
  <rv s="5">
    <v>https://www.bing.com/search?q=switzerland&amp;form=skydnc</v>
    <v>Learn more on Bing</v>
  </rv>
  <rv s="2">
    <fb>83.551219512195104</fb>
    <v>44</v>
  </rv>
  <rv s="2">
    <fb>1834453260000</fb>
    <v>46</v>
  </rv>
  <rv s="4">
    <v>116</v>
  </rv>
  <rv s="2">
    <fb>0.28345719829999999</fb>
    <v>40</v>
  </rv>
  <rv s="2">
    <fb>4.2957000000000001</fb>
    <v>41</v>
  </rv>
  <rv s="2">
    <fb>8574832</fb>
    <v>12</v>
  </rv>
  <rv s="2">
    <fb>0.22399999999999998</fb>
    <v>40</v>
  </rv>
  <rv s="2">
    <fb>0.255</fb>
    <v>40</v>
  </rv>
  <rv s="2">
    <fb>3.1E-2</fb>
    <v>40</v>
  </rv>
  <rv s="2">
    <fb>0.125</fb>
    <v>40</v>
  </rv>
  <rv s="2">
    <fb>0.16699999999999998</fb>
    <v>40</v>
  </rv>
  <rv s="2">
    <fb>0.68252998352050798</fb>
    <v>40</v>
  </rv>
  <rv s="1">
    <v>536870912</v>
    <v>Canton of Bern</v>
    <v>2a03e077-5092-0e03-223b-4aa6b24c7525</v>
    <v>en-AU</v>
    <v>Map</v>
  </rv>
  <rv s="1">
    <v>536870912</v>
    <v>Canton of Zürich</v>
    <v>91f44f19-7d2e-687e-1899-8b1d22d4a46b</v>
    <v>en-AU</v>
    <v>Map</v>
  </rv>
  <rv s="1">
    <v>536870912</v>
    <v>Canton of Jura</v>
    <v>7d474a26-e388-0d0f-3b50-6ba37562a6b8</v>
    <v>en-AU</v>
    <v>Map</v>
  </rv>
  <rv s="1">
    <v>536870912</v>
    <v>Canton of Glarus</v>
    <v>6cf7d446-0b69-661d-2aa7-1719c8a7d3ca</v>
    <v>en-AU</v>
    <v>Map</v>
  </rv>
  <rv s="1">
    <v>536870912</v>
    <v>Canton of Geneva</v>
    <v>fb357cde-21c3-0878-8ec6-1e42a1a9db63</v>
    <v>en-AU</v>
    <v>Map</v>
  </rv>
  <rv s="1">
    <v>536870912</v>
    <v>Canton of Zug</v>
    <v>e87417bb-ca41-7e6d-69d0-7a8484553a9d</v>
    <v>en-AU</v>
    <v>Map</v>
  </rv>
  <rv s="1">
    <v>536870912</v>
    <v>Canton of Uri</v>
    <v>bd769763-fa18-cb72-13b9-1fc2356e69e2</v>
    <v>en-AU</v>
    <v>Map</v>
  </rv>
  <rv s="1">
    <v>536870912</v>
    <v>Canton of St. Gallen</v>
    <v>2c40a905-a53f-03e5-6ae8-ff0f2d23e1a1</v>
    <v>en-AU</v>
    <v>Map</v>
  </rv>
  <rv s="1">
    <v>536870912</v>
    <v>Canton of Solothurn</v>
    <v>768c0474-5479-b9c8-75f8-f82efb8f0dde</v>
    <v>en-AU</v>
    <v>Map</v>
  </rv>
  <rv s="1">
    <v>536870912</v>
    <v>Canton of Schwyz</v>
    <v>ff0399f7-2e79-eb3f-0618-78c79708ac42</v>
    <v>en-AU</v>
    <v>Map</v>
  </rv>
  <rv s="1">
    <v>536870912</v>
    <v>Canton of Schaffhausen</v>
    <v>93019ae6-ba39-a502-0e6f-d0ea1311b868</v>
    <v>en-AU</v>
    <v>Map</v>
  </rv>
  <rv s="1">
    <v>536870912</v>
    <v>Canton of Lucerne</v>
    <v>b4674fd7-3899-7adb-4ffb-315b0fe97c2d</v>
    <v>en-AU</v>
    <v>Map</v>
  </rv>
  <rv s="1">
    <v>536870912</v>
    <v>Canton of Fribourg</v>
    <v>5539f36c-455a-28cc-02c2-27ef6596fe56</v>
    <v>en-AU</v>
    <v>Map</v>
  </rv>
  <rv s="4">
    <v>117</v>
  </rv>
  <rv s="2">
    <fb>0.10080933835403399</fb>
    <v>40</v>
  </rv>
  <rv s="2">
    <fb>0.28800000000000003</fb>
    <v>40</v>
  </rv>
  <rv s="2">
    <fb>4.5809998512268101E-2</fb>
    <v>48</v>
  </rv>
  <rv s="2">
    <fb>6332428</fb>
    <v>12</v>
  </rv>
  <rv s="18">
    <v>#VALUE!</v>
    <v>en-AU</v>
    <v>c10c98b9-afcd-84bf-c5c8-4220fc76a2e3</v>
    <v>536870912</v>
    <v>1</v>
    <v>452</v>
    <v>264</v>
    <v>Switzerland</v>
    <v>8</v>
    <v>9</v>
    <v>Map</v>
    <v>10</v>
    <v>265</v>
    <v>CH</v>
    <v>2366</v>
    <v>2367</v>
    <v>1033</v>
    <v>1625</v>
    <v>2368</v>
    <v>2369</v>
    <v>2370</v>
    <v>2371</v>
    <v>2372</v>
    <v>CHF</v>
    <v>Switzerland, officially the Swiss Confederation, is a landlocked country located at the confluence of Western, Central and Southern Europe. It is bordered by Italy to the south, France to the west, Germany to the north and Austria and Liechtenstein to the east.</v>
    <v>2373</v>
    <v>2328</v>
    <v>2374</v>
    <v>2375</v>
    <v>2376</v>
    <v>2377</v>
    <v>2378</v>
    <v>2379</v>
    <v>2380</v>
    <v>2381</v>
    <v>2382</v>
    <v>2384</v>
    <v>2385</v>
    <v>2386</v>
    <v>2387</v>
    <v>494</v>
    <v>Switzerland</v>
    <v>Swiss Psalm</v>
    <v>2388</v>
    <v>Swiss Confederation</v>
    <v>2389</v>
    <v>2390</v>
    <v>2391</v>
    <v>2392</v>
    <v>2393</v>
    <v>768</v>
    <v>2394</v>
    <v>502</v>
    <v>2395</v>
    <v>2396</v>
    <v>2397</v>
    <v>2411</v>
    <v>2412</v>
    <v>134</v>
    <v>2413</v>
    <v>2414</v>
    <v>Switzerland</v>
    <v>2415</v>
    <v>mdp/vdpid/223</v>
  </rv>
  <rv s="0">
    <v>3</v>
    <v>1</v>
    <v>0</v>
    <v>0</v>
  </rv>
  <rv s="0">
    <v>95</v>
    <v>1</v>
    <v>0</v>
    <v>0</v>
  </rv>
  <rv s="0">
    <v>54</v>
    <v>4</v>
    <v>0</v>
    <v>0</v>
  </rv>
  <rv s="0">
    <v>32</v>
    <v>4</v>
    <v>0</v>
    <v>0</v>
  </rv>
  <rv s="0">
    <v>89</v>
    <v>4</v>
    <v>0</v>
    <v>0</v>
  </rv>
  <rv s="0">
    <v>50</v>
    <v>4</v>
    <v>0</v>
    <v>0</v>
  </rv>
  <rv s="0">
    <v>72</v>
    <v>4</v>
    <v>0</v>
    <v>0</v>
  </rv>
  <rv s="0">
    <v>45</v>
    <v>4</v>
    <v>0</v>
    <v>0</v>
  </rv>
  <rv s="0">
    <v>36</v>
    <v>4</v>
    <v>0</v>
    <v>0</v>
  </rv>
  <rv s="0">
    <v>1</v>
    <v>4</v>
    <v>0</v>
    <v>0</v>
  </rv>
  <rv s="0">
    <v>49</v>
    <v>4</v>
    <v>0</v>
    <v>0</v>
  </rv>
  <rv s="0">
    <v>48</v>
    <v>4</v>
    <v>0</v>
    <v>0</v>
  </rv>
  <rv s="0">
    <v>2</v>
    <v>4</v>
    <v>0</v>
    <v>0</v>
  </rv>
  <rv s="0">
    <v>41</v>
    <v>4</v>
    <v>0</v>
    <v>0</v>
  </rv>
  <rv s="0">
    <v>80</v>
    <v>4</v>
    <v>0</v>
    <v>0</v>
  </rv>
  <rv s="0">
    <v>51</v>
    <v>4</v>
    <v>0</v>
    <v>0</v>
  </rv>
  <rv s="0">
    <v>91</v>
    <v>4</v>
    <v>0</v>
    <v>0</v>
  </rv>
  <rv s="0">
    <v>46</v>
    <v>4</v>
    <v>0</v>
    <v>0</v>
  </rv>
  <rv s="0">
    <v>43</v>
    <v>4</v>
    <v>0</v>
    <v>0</v>
  </rv>
  <rv s="0">
    <v>0</v>
    <v>4</v>
    <v>0</v>
    <v>0</v>
  </rv>
  <rv s="0">
    <v>83</v>
    <v>4</v>
    <v>0</v>
    <v>0</v>
  </rv>
  <rv s="0">
    <v>35</v>
    <v>4</v>
    <v>0</v>
    <v>0</v>
  </rv>
  <rv s="0">
    <v>40</v>
    <v>4</v>
    <v>0</v>
    <v>0</v>
  </rv>
  <rv s="0">
    <v>63</v>
    <v>4</v>
    <v>0</v>
    <v>0</v>
  </rv>
  <rv s="0">
    <v>61</v>
    <v>4</v>
    <v>0</v>
    <v>0</v>
  </rv>
  <rv s="0">
    <v>39</v>
    <v>4</v>
    <v>0</v>
    <v>0</v>
  </rv>
  <rv s="0">
    <v>37</v>
    <v>4</v>
    <v>0</v>
    <v>0</v>
  </rv>
  <rv s="0">
    <v>95</v>
    <v>4</v>
    <v>0</v>
    <v>0</v>
  </rv>
  <rv s="0">
    <v>34</v>
    <v>4</v>
    <v>0</v>
    <v>0</v>
  </rv>
  <rv s="0">
    <v>56</v>
    <v>4</v>
    <v>0</v>
    <v>0</v>
  </rv>
  <rv s="0">
    <v>47</v>
    <v>4</v>
    <v>0</v>
    <v>0</v>
  </rv>
  <rv s="0">
    <v>52</v>
    <v>4</v>
    <v>0</v>
    <v>0</v>
  </rv>
  <rv s="0">
    <v>38</v>
    <v>4</v>
    <v>0</v>
    <v>0</v>
  </rv>
  <rv s="0">
    <v>74</v>
    <v>4</v>
    <v>0</v>
    <v>0</v>
  </rv>
  <rv s="0">
    <v>69</v>
    <v>4</v>
    <v>0</v>
    <v>0</v>
  </rv>
  <rv s="0">
    <v>57</v>
    <v>4</v>
    <v>0</v>
    <v>0</v>
  </rv>
  <rv s="0">
    <v>42</v>
    <v>4</v>
    <v>0</v>
    <v>0</v>
  </rv>
  <rv s="0">
    <v>81</v>
    <v>4</v>
    <v>0</v>
    <v>0</v>
  </rv>
  <rv s="0">
    <v>85</v>
    <v>4</v>
    <v>0</v>
    <v>0</v>
  </rv>
  <rv s="0">
    <v>76</v>
    <v>4</v>
    <v>0</v>
    <v>0</v>
  </rv>
  <rv s="0">
    <v>59</v>
    <v>4</v>
    <v>0</v>
    <v>0</v>
  </rv>
  <rv s="0">
    <v>33</v>
    <v>4</v>
    <v>0</v>
    <v>0</v>
  </rv>
  <rv s="0">
    <v>31</v>
    <v>4</v>
    <v>0</v>
    <v>0</v>
  </rv>
  <rv s="0">
    <v>44</v>
    <v>4</v>
    <v>0</v>
    <v>0</v>
  </rv>
  <rv s="0">
    <v>68</v>
    <v>4</v>
    <v>0</v>
    <v>0</v>
  </rv>
  <rv s="0">
    <v>78</v>
    <v>4</v>
    <v>0</v>
    <v>0</v>
  </rv>
  <rv s="0">
    <v>93</v>
    <v>4</v>
    <v>0</v>
    <v>0</v>
  </rv>
  <rv s="0">
    <v>67</v>
    <v>4</v>
    <v>0</v>
    <v>0</v>
  </rv>
  <rv s="0">
    <v>65</v>
    <v>4</v>
    <v>0</v>
    <v>0</v>
  </rv>
  <rv s="0">
    <v>87</v>
    <v>4</v>
    <v>0</v>
    <v>0</v>
  </rv>
  <rv s="0">
    <v>3</v>
    <v>4</v>
    <v>0</v>
    <v>0</v>
  </rv>
  <rv s="3">
    <v>22</v>
    <v>10</v>
    <v>192</v>
    <v>3</v>
    <v>0</v>
    <v>Image of New York</v>
  </rv>
  <rv s="3">
    <v>13</v>
    <v>10</v>
    <v>118</v>
    <v>3</v>
    <v>0</v>
    <v>Image of London</v>
  </rv>
  <rv s="3">
    <v>10</v>
    <v>10</v>
    <v>93</v>
    <v>3</v>
    <v>0</v>
    <v>Image of Sydney</v>
  </rv>
  <rv s="3">
    <v>20</v>
    <v>10</v>
    <v>171</v>
    <v>3</v>
    <v>0</v>
    <v>Image of Los Angeles</v>
  </rv>
  <rv s="3">
    <v>27</v>
    <v>10</v>
    <v>230</v>
    <v>3</v>
    <v>0</v>
    <v>Image of Paris</v>
  </rv>
  <rv s="3">
    <v>8</v>
    <v>10</v>
    <v>75</v>
    <v>3</v>
    <v>0</v>
    <v>Image of Brisbane</v>
  </rv>
  <rv s="3">
    <v>29</v>
    <v>10</v>
    <v>247</v>
    <v>3</v>
    <v>0</v>
    <v>Image of Seattle</v>
  </rv>
  <rv s="3">
    <v>19</v>
    <v>10</v>
    <v>165</v>
    <v>3</v>
    <v>0</v>
    <v>Image of Tokyo</v>
  </rv>
  <rv s="3">
    <v>4</v>
    <v>10</v>
    <v>13</v>
    <v>3</v>
    <v>0</v>
    <v>Image of Auckland</v>
  </rv>
  <rv s="3">
    <v>23</v>
    <v>10</v>
    <v>200</v>
    <v>3</v>
    <v>0</v>
    <v>Image of Melbourne</v>
  </rv>
  <rv s="3">
    <v>6</v>
    <v>10</v>
    <v>56</v>
    <v>3</v>
    <v>0</v>
    <v>Image of Berlin</v>
  </rv>
  <rv s="3">
    <v>30</v>
    <v>10</v>
    <v>254</v>
    <v>3</v>
    <v>0</v>
    <v>Image of Vancouver</v>
  </rv>
  <rv s="3">
    <v>11</v>
    <v>10</v>
    <v>102</v>
    <v>3</v>
    <v>0</v>
    <v>Image of Cambridge</v>
  </rv>
  <rv s="3">
    <v>24</v>
    <v>10</v>
    <v>206</v>
    <v>3</v>
    <v>0</v>
    <v>Image of Montreal</v>
  </rv>
  <rv s="3">
    <v>17</v>
    <v>10</v>
    <v>147</v>
    <v>3</v>
    <v>0</v>
    <v>Image of Kyoto</v>
  </rv>
  <rv s="3">
    <v>26</v>
    <v>10</v>
    <v>222</v>
    <v>3</v>
    <v>0</v>
    <v>Image of Munich</v>
  </rv>
  <rv s="3">
    <v>16</v>
    <v>10</v>
    <v>141</v>
    <v>3</v>
    <v>0</v>
    <v>Image of Christchurch</v>
  </rv>
  <rv s="4">
    <v>118</v>
  </rv>
  <rv s="0">
    <v>96</v>
    <v>4</v>
    <v>0</v>
    <v>0</v>
  </rv>
  <rv s="4">
    <v>119</v>
  </rv>
  <rv s="23">
    <v>{AF8AF132-AE81-4546-9843-E58126B9CD7D}</v>
    <v>0</v>
    <v>454</v>
    <v>2485</v>
    <v>2487</v>
  </rv>
  <rv s="4">
    <v>120</v>
  </rv>
  <rv s="4">
    <v>121</v>
  </rv>
  <rv s="4">
    <v>122</v>
  </rv>
  <rv s="3">
    <v>22</v>
    <v>10</v>
    <v>192</v>
    <v>4</v>
    <v>0</v>
    <v>Image of New York</v>
  </rv>
  <rv s="3">
    <v>13</v>
    <v>10</v>
    <v>118</v>
    <v>4</v>
    <v>0</v>
    <v>Image of London</v>
  </rv>
  <rv s="3">
    <v>10</v>
    <v>10</v>
    <v>93</v>
    <v>4</v>
    <v>0</v>
    <v>Image of Sydney</v>
  </rv>
  <rv s="3">
    <v>20</v>
    <v>10</v>
    <v>171</v>
    <v>4</v>
    <v>0</v>
    <v>Image of Los Angeles</v>
  </rv>
  <rv s="3">
    <v>27</v>
    <v>10</v>
    <v>230</v>
    <v>4</v>
    <v>0</v>
    <v>Image of Paris</v>
  </rv>
  <rv s="3">
    <v>8</v>
    <v>10</v>
    <v>75</v>
    <v>4</v>
    <v>0</v>
    <v>Image of Brisbane</v>
  </rv>
  <rv s="3">
    <v>29</v>
    <v>10</v>
    <v>247</v>
    <v>4</v>
    <v>0</v>
    <v>Image of Seattle</v>
  </rv>
  <rv s="3">
    <v>19</v>
    <v>10</v>
    <v>165</v>
    <v>4</v>
    <v>0</v>
    <v>Image of Tokyo</v>
  </rv>
  <rv s="3">
    <v>4</v>
    <v>10</v>
    <v>13</v>
    <v>4</v>
    <v>0</v>
    <v>Image of Auckland</v>
  </rv>
  <rv s="3">
    <v>23</v>
    <v>10</v>
    <v>200</v>
    <v>4</v>
    <v>0</v>
    <v>Image of Melbourne</v>
  </rv>
  <rv s="3">
    <v>6</v>
    <v>10</v>
    <v>56</v>
    <v>4</v>
    <v>0</v>
    <v>Image of Berlin</v>
  </rv>
  <rv s="3">
    <v>30</v>
    <v>10</v>
    <v>254</v>
    <v>4</v>
    <v>0</v>
    <v>Image of Vancouver</v>
  </rv>
  <rv s="3">
    <v>11</v>
    <v>10</v>
    <v>102</v>
    <v>4</v>
    <v>0</v>
    <v>Image of Cambridge</v>
  </rv>
  <rv s="3">
    <v>24</v>
    <v>10</v>
    <v>206</v>
    <v>4</v>
    <v>0</v>
    <v>Image of Montreal</v>
  </rv>
  <rv s="3">
    <v>17</v>
    <v>10</v>
    <v>147</v>
    <v>4</v>
    <v>0</v>
    <v>Image of Kyoto</v>
  </rv>
  <rv s="3">
    <v>26</v>
    <v>10</v>
    <v>222</v>
    <v>4</v>
    <v>0</v>
    <v>Image of Munich</v>
  </rv>
  <rv s="3">
    <v>16</v>
    <v>10</v>
    <v>141</v>
    <v>4</v>
    <v>0</v>
    <v>Image of Christchurch</v>
  </rv>
  <rv s="3">
    <v>97</v>
    <v>10</v>
    <v>456</v>
    <v>4</v>
    <v>0</v>
    <v>Image of Noosa Heads, Queensland</v>
  </rv>
  <rv s="3">
    <v>98</v>
    <v>10</v>
    <v>457</v>
    <v>4</v>
    <v>0</v>
    <v>Image of Maroochydore</v>
  </rv>
  <rv s="3">
    <v>99</v>
    <v>10</v>
    <v>458</v>
    <v>4</v>
    <v>0</v>
    <v>Image of Mooloolaba</v>
  </rv>
  <rv s="3">
    <v>100</v>
    <v>10</v>
    <v>459</v>
    <v>4</v>
    <v>0</v>
    <v>Image of Buderim</v>
  </rv>
  <rv s="3">
    <v>101</v>
    <v>10</v>
    <v>460</v>
    <v>4</v>
    <v>0</v>
    <v>Image of Sippy Downs, Queensland</v>
  </rv>
  <rv s="4">
    <v>123</v>
  </rv>
  <rv s="4">
    <v>124</v>
  </rv>
  <rv s="24">
    <v>{144A35A5-2AC4-45A2-AFC9-5DB613BE4BA1}</v>
    <v>0</v>
    <v>455</v>
    <v>2489</v>
    <v>2490</v>
    <v>2491</v>
    <v>2514</v>
    <v>2515</v>
  </rv>
</rvData>
</file>

<file path=xl/richData/rdrichvaluestructure.xml><?xml version="1.0" encoding="utf-8"?>
<rvStructures xmlns="http://schemas.microsoft.com/office/spreadsheetml/2017/richdata" count="25">
  <s t="_webimage">
    <k n="WebImageIdentifier" t="i"/>
    <k n="CalcOrigin" t="i"/>
    <k n="ComputedImage" t="b"/>
    <k n="ImageSizing" t="i"/>
  </s>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der(s)"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ountry/region" t="r"/>
    <k n="Description" t="s"/>
    <k n="Households" t="r"/>
    <k n="Housing units" t="r"/>
    <k n="Image" t="r"/>
    <k n="Leader(s)" t="r"/>
    <k n="LearnMoreOnLink" t="r"/>
    <k n="Name" t="s"/>
    <k n="Persons per household" t="r"/>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der(s)"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der(s)" t="r"/>
    <k n="LearnMoreOnLink" t="r"/>
    <k n="Longitude" t="r"/>
    <k n="Name" t="s"/>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Image" t="r"/>
    <k n="Latitude" t="r"/>
    <k n="Leader(s)"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Image" t="r"/>
    <k n="Largest city" t="r"/>
    <k n="Leader(s)" t="r"/>
    <k n="LearnMoreOnLink"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Building permits" t="r"/>
    <k n="Capital/Major City" t="r"/>
    <k n="Country/region" t="r"/>
    <k n="Description" t="s"/>
    <k n="Households" t="r"/>
    <k n="Housing units" t="r"/>
    <k n="Image" t="r"/>
    <k n="Largest city" t="r"/>
    <k n="Leader(s)" t="r"/>
    <k n="LearnMoreOnLink" t="r"/>
    <k n="Median gross rent" t="r"/>
    <k n="Median household income" t="r"/>
    <k n="Median value, owner-occupied housing units" t="r"/>
    <k n="Name" t="s"/>
    <k n="Persons per household" t="r"/>
    <k n="Population" t="r"/>
    <k n="Population change (%)" t="r"/>
    <k n="Population: Age 65+ (%)" t="r"/>
    <k n="Population: American Indian and Alaskan Native (%)" t="r"/>
    <k n="Population: Asian (%)" t="r"/>
    <k n="Population: Bachelor's degree or higher (%)" t="r"/>
    <k n="Population: Black or African American (%)" t="r"/>
    <k n="Population: Foreign born persons (%)" t="r"/>
    <k n="Population: High school graduate or higher (%)" t="r"/>
    <k n="Population: Hispanic or Latino (%)" t="r"/>
    <k n="Population: In civilian labor force (%)" t="r"/>
    <k n="Population: Native Hawaiian and Other Pacific Islander (%)" t="r"/>
    <k n="Population: Persons with a disability (%)" t="r"/>
    <k n="Population: Two or more races (%)" t="r"/>
    <k n="Population: Under age 18 (%)" t="r"/>
    <k n="Population: Under age 5 (%)" t="r"/>
    <k n="Population: White (%)"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Name" t="s"/>
    <k n="National anthem" t="s"/>
    <k n="Official language" t="r"/>
    <k n="Official name" t="s"/>
    <k n="Out of pocket health expenditure (%)" t="r"/>
    <k n="Physicians per thousand" t="r"/>
    <k n="Population" t="r"/>
    <k n="Population: Labor force participation (%)" t="r"/>
    <k n="Subdivisions" t="r"/>
    <k n="Time zone(s)" t="r"/>
    <k n="Total tax rate" t="r"/>
    <k n="Unemployment rate" t="r"/>
    <k n="UniqueName" t="s"/>
    <k n="Urban population" t="r"/>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datasourcecontainer">
    <k n="%XLUID" t="s"/>
    <k n="_CRID" t="i"/>
    <k n="_Display" t="spb"/>
    <k n="Flag" t="r"/>
    <k n="Jersey" t="r"/>
  </s>
  <s t="_datasourcecontainer">
    <k n="%XLUID" t="s"/>
    <k n="_CRID" t="i"/>
    <k n="_Display" t="spb"/>
    <k n="Area" t="r"/>
    <k n="City" t="r"/>
    <k n="Country" t="r"/>
    <k n="Image" t="r"/>
    <k n="Population" t="r"/>
  </s>
</rvStructures>
</file>

<file path=xl/richData/rdsupportingpropertybag.xml><?xml version="1.0" encoding="utf-8"?>
<supportingPropertyBags xmlns="http://schemas.microsoft.com/office/spreadsheetml/2017/richdata2">
  <spbArrays count="19">
    <a count="26">
      <v t="s">%EntityServiceId</v>
      <v t="s">%IsRefreshable</v>
      <v t="s">%EntityCulture</v>
      <v t="s">%EntityId</v>
      <v t="s">_Icon</v>
      <v t="s">_Provider</v>
      <v t="s">_Attribution</v>
      <v t="s">_Display</v>
      <v t="s">Name</v>
      <v t="s">_Format</v>
      <v t="s">Admin Division 1 (State/province/other)</v>
      <v t="s">Country/region</v>
      <v t="s">Leader(s)</v>
      <v t="s">_SubLabel</v>
      <v t="s">Population</v>
      <v t="s">Area</v>
      <v t="s">Latitude</v>
      <v t="s">Longitude</v>
      <v t="s">Time zone(s)</v>
      <v t="s">_Flags</v>
      <v t="s">VDPID/VSID</v>
      <v t="s">UniqueName</v>
      <v t="s">_DisplayString</v>
      <v t="s">LearnMoreOnLink</v>
      <v t="s">Image</v>
      <v t="s">Description</v>
    </a>
    <a count="57">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27">
      <v t="s">%EntityServiceId</v>
      <v t="s">%IsRefreshable</v>
      <v t="s">%EntityCulture</v>
      <v t="s">%EntityId</v>
      <v t="s">_Icon</v>
      <v t="s">_Provider</v>
      <v t="s">_Attribution</v>
      <v t="s">_Display</v>
      <v t="s">Name</v>
      <v t="s">_Format</v>
      <v t="s">Leader(s)</v>
      <v t="s">Country/region</v>
      <v t="s">_SubLabel</v>
      <v t="s">Population</v>
      <v t="s">Area</v>
      <v t="s">Abbreviation</v>
      <v t="s">Households</v>
      <v t="s">Housing units</v>
      <v t="s">Persons per household</v>
      <v t="s">Time zone(s)</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25">
      <v t="s">%EntityServiceId</v>
      <v t="s">%IsRefreshable</v>
      <v t="s">%EntityCulture</v>
      <v t="s">%EntityId</v>
      <v t="s">_Icon</v>
      <v t="s">_Provider</v>
      <v t="s">_Attribution</v>
      <v t="s">_Display</v>
      <v t="s">Name</v>
      <v t="s">_Format</v>
      <v t="s">Admin Division 1 (State/province/other)</v>
      <v t="s">Country/region</v>
      <v t="s">_SubLabel</v>
      <v t="s">Population</v>
      <v t="s">Area</v>
      <v t="s">Latitude</v>
      <v t="s">Longitude</v>
      <v t="s">Time zone(s)</v>
      <v t="s">_Flags</v>
      <v t="s">VDPID/VSID</v>
      <v t="s">UniqueName</v>
      <v t="s">_DisplayString</v>
      <v t="s">LearnMoreOnLink</v>
      <v t="s">Image</v>
      <v t="s">Description</v>
    </a>
    <a count="26">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Time zone(s)</v>
      <v t="s">_Flags</v>
      <v t="s">VDPID/VSID</v>
      <v t="s">UniqueName</v>
      <v t="s">_DisplayString</v>
      <v t="s">LearnMoreOnLink</v>
      <v t="s">Image</v>
      <v t="s">Description</v>
    </a>
    <a count="27">
      <v t="s">%EntityServiceId</v>
      <v t="s">%IsRefreshable</v>
      <v t="s">%EntityCulture</v>
      <v t="s">%EntityId</v>
      <v t="s">_Icon</v>
      <v t="s">_Provider</v>
      <v t="s">_Attribution</v>
      <v t="s">_Display</v>
      <v t="s">Name</v>
      <v t="s">_Format</v>
      <v t="s">Admin Division 2 (County/district/other)</v>
      <v t="s">Admin Division 1 (State/province/other)</v>
      <v t="s">Country/region</v>
      <v t="s">Leader(s)</v>
      <v t="s">_SubLabel</v>
      <v t="s">Population</v>
      <v t="s">Area</v>
      <v t="s">Latitude</v>
      <v t="s">Longitude</v>
      <v t="s">Time zone(s)</v>
      <v t="s">_Flags</v>
      <v t="s">VDPID/VSID</v>
      <v t="s">UniqueName</v>
      <v t="s">_DisplayString</v>
      <v t="s">LearnMoreOnLink</v>
      <v t="s">Image</v>
      <v t="s">Description</v>
    </a>
    <a count="26">
      <v t="s">%EntityServiceId</v>
      <v t="s">%IsRefreshable</v>
      <v t="s">%EntityCulture</v>
      <v t="s">%EntityId</v>
      <v t="s">_Icon</v>
      <v t="s">_Provider</v>
      <v t="s">_Attribution</v>
      <v t="s">_Display</v>
      <v t="s">Name</v>
      <v t="s">_Format</v>
      <v t="s">Admin Division 2 (County/district/other)</v>
      <v t="s">Admin Division 1 (State/province/other)</v>
      <v t="s">Country/region</v>
      <v t="s">Leader(s)</v>
      <v t="s">_SubLabel</v>
      <v t="s">Area</v>
      <v t="s">Latitude</v>
      <v t="s">Longitude</v>
      <v t="s">Time zone(s)</v>
      <v t="s">_Flags</v>
      <v t="s">VDPID/VSID</v>
      <v t="s">UniqueName</v>
      <v t="s">_DisplayString</v>
      <v t="s">LearnMoreOnLink</v>
      <v t="s">Image</v>
      <v t="s">Description</v>
    </a>
    <a count="25">
      <v t="s">%EntityServiceId</v>
      <v t="s">%IsRefreshable</v>
      <v t="s">%EntityCulture</v>
      <v t="s">%EntityId</v>
      <v t="s">_Icon</v>
      <v t="s">_Provider</v>
      <v t="s">_Attribution</v>
      <v t="s">_Display</v>
      <v t="s">Name</v>
      <v t="s">_Format</v>
      <v t="s">Country/region</v>
      <v t="s">Leader(s)</v>
      <v t="s">_SubLabel</v>
      <v t="s">Population</v>
      <v t="s">Area</v>
      <v t="s">Latitude</v>
      <v t="s">Longitude</v>
      <v t="s">Time zone(s)</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26">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Time zone(s)</v>
      <v t="s">_Flags</v>
      <v t="s">VDPID/VSID</v>
      <v t="s">UniqueName</v>
      <v t="s">_DisplayString</v>
      <v t="s">LearnMoreOnLink</v>
      <v t="s">Image</v>
      <v t="s">Description</v>
    </a>
    <a count="49">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Population change (%)</v>
      <v t="s">Households</v>
      <v t="s">Housing units</v>
      <v t="s">Persons per household</v>
      <v t="s">Median household income</v>
      <v t="s">Median value, owner-occupied housing units</v>
      <v t="s">Median gross rent</v>
      <v t="s">Building permits</v>
      <v t="s">Population: Under age 5 (%)</v>
      <v t="s">Population: Under age 18 (%)</v>
      <v t="s">Population: Age 65+ (%)</v>
      <v t="s">Population: Persons with a disability (%)</v>
      <v t="s">Population: Bachelor's degree or higher (%)</v>
      <v t="s">Population: High school graduate or higher (%)</v>
      <v t="s">Population: In civilian labor force (%)</v>
      <v t="s">Population: Foreign born persons (%)</v>
      <v t="s">Population: American Indian and Alaskan Native (%)</v>
      <v t="s">Population: Asian (%)</v>
      <v t="s">Population: Black or African American (%)</v>
      <v t="s">Population: Hispanic or Latino (%)</v>
      <v t="s">Population: Native Hawaiian and Other Pacific Islander (%)</v>
      <v t="s">Population: White (%)</v>
      <v t="s">Population: Two or more races (%)</v>
      <v t="s">Time zone(s)</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5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Population: Labor force participation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5">
      <v t="s">Flag</v>
      <v t="s">Jersey</v>
      <v t="s">_CRID</v>
      <v t="s">%XLUID</v>
      <v t="s">_Display</v>
    </a>
    <a count="8">
      <v t="s">City</v>
      <v t="s">Image</v>
      <v t="s">Population</v>
      <v t="s">Area</v>
      <v t="s">Country</v>
      <v t="s">_CRID</v>
      <v t="s">%XLUID</v>
      <v t="s">_Display</v>
    </a>
  </spbArrays>
  <spbData count="461">
    <spb s="0">
      <v xml:space="preserve">Wikipedia	</v>
      <v xml:space="preserve">CC-BY-SA	</v>
      <v xml:space="preserve">http://en.wikipedia.org/wiki/Auckland	</v>
      <v xml:space="preserve">http://creativecommons.org/licenses/by-sa/3.0/	</v>
    </spb>
    <spb s="0">
      <v xml:space="preserve">Wikipedia	Sec	Weathertrends360	</v>
      <v xml:space="preserve">CC-BY-SA			</v>
      <v xml:space="preserve">http://en.wikipedia.org/wiki/Auckland	https://www.sec.gov/cgi-bin/browse-edgar?action=getcompany&amp;CIK=0001799605	https://www.weathertrends360.com/	</v>
      <v xml:space="preserve">http://creativecommons.org/licenses/by-sa/3.0/			</v>
    </spb>
    <spb s="0">
      <v xml:space="preserve">Wikipedia	Wikipedia	Sec	</v>
      <v xml:space="preserve">CC-BY-SA	CC-BY-SA		</v>
      <v xml:space="preserve">http://en.wikipedia.org/wiki/Auckland	https://en.wikipedia.org/wiki/Auckland	https://www.sec.gov/cgi-bin/browse-edgar?action=getcompany&amp;CIK=0001799605	</v>
      <v xml:space="preserve">http://creativecommons.org/licenses/by-sa/3.0/	http://creativecommons.org/licenses/by-sa/3.0/		</v>
    </spb>
    <spb s="0">
      <v xml:space="preserve">Wikipedia	Wikipedia	</v>
      <v xml:space="preserve">CC-BY-SA	CC-BY-SA	</v>
      <v xml:space="preserve">http://en.wikipedia.org/wiki/Auckland	http://es.wikipedia.org/wiki/Auckland	</v>
      <v xml:space="preserve">http://creativecommons.org/licenses/by-sa/3.0/	http://creativecommons.org/licenses/by-sa/3.0/	</v>
    </spb>
    <spb s="1">
      <v>0</v>
      <v>1</v>
      <v>1</v>
      <v>0</v>
      <v>2</v>
      <v>3</v>
    </spb>
    <spb s="2">
      <v>0</v>
      <v>Name</v>
      <v>LearnMoreOnLink</v>
    </spb>
    <spb s="3">
      <v>0</v>
      <v>0</v>
      <v>0</v>
    </spb>
    <spb s="4">
      <v>0</v>
      <v>0</v>
    </spb>
    <spb s="5">
      <v>6</v>
      <v>6</v>
      <v>7</v>
      <v>6</v>
    </spb>
    <spb s="6">
      <v>1</v>
      <v>2</v>
      <v>3</v>
    </spb>
    <spb s="7">
      <v>https://www.bing.com</v>
      <v>https://www.bing.com/th?id=Ga%5Cbing_yt.png&amp;w=100&amp;h=40&amp;c=0&amp;pid=0.1</v>
      <v>Powered by Bing</v>
    </spb>
    <spb s="8">
      <v>square km</v>
      <v>2018</v>
    </spb>
    <spb s="9">
      <v>4</v>
    </spb>
    <spb s="0">
      <v xml:space="preserve">	</v>
      <v xml:space="preserve">	</v>
      <v xml:space="preserve">https://en.wikipedia.org/wiki/Auckland	</v>
      <v xml:space="preserve">https://creativecommons.org/licenses/by-sa/3.0	</v>
    </spb>
    <spb s="9">
      <v>5</v>
    </spb>
    <spb s="0">
      <v xml:space="preserve">data.worldbank.org	</v>
      <v xml:space="preserve">	</v>
      <v xml:space="preserve">http://data.worldbank.org/indicator/FP.CPI.TOTL	</v>
      <v xml:space="preserve">	</v>
    </spb>
    <spb s="0">
      <v xml:space="preserve">Wikipedia	Cia	travel.state.gov	</v>
      <v xml:space="preserve">CC-BY-SA			</v>
      <v xml:space="preserve">http://en.wikipedia.org/wiki/New_Zealand	https://www.cia.gov/library/publications/the-world-factbook/geos/nz.html?Transportation	https://travel.state.gov/content/travel/en/international-travel/International-Travel-Country-Information-Pages/NewZealand.html	</v>
      <v xml:space="preserve">http://creativecommons.org/licenses/by-sa/3.0/			</v>
    </spb>
    <spb s="0">
      <v xml:space="preserve">Wikipedia	Cia	</v>
      <v xml:space="preserve">CC-BY-SA		</v>
      <v xml:space="preserve">http://es.wikipedia.org/wiki/Nueva_Zelanda	https://www.cia.gov/library/publications/the-world-factbook/geos/nz.html?Transportation	</v>
      <v xml:space="preserve">http://creativecommons.org/licenses/by-sa/3.0/		</v>
    </spb>
    <spb s="0">
      <v xml:space="preserve">Wikipedia	Wikipedia	Cia	travel.state.gov	Sec	</v>
      <v xml:space="preserve">CC-BY-SA	CC-BY-SA				</v>
      <v xml:space="preserve">http://en.wikipedia.org/wiki/New_Zealand	https://en.wikipedia.org/wiki/New_Zealand	https://www.cia.gov/library/publications/the-world-factbook/geos/nz.html?Transportation	https://travel.state.gov/content/travel/en/international-travel/International-Travel-Country-Information-Pages/NewZealand.html	https://www.sec.gov/cgi-bin/browse-edgar?action=getcompany&amp;CIK=0001832237	</v>
      <v xml:space="preserve">http://creativecommons.org/licenses/by-sa/3.0/	http://creativecommons.org/licenses/by-sa/3.0/				</v>
    </spb>
    <spb s="0">
      <v xml:space="preserve">data.worldbank.org	</v>
      <v xml:space="preserve">	</v>
      <v xml:space="preserve">http://data.worldbank.org/indicator/SP.DYN.CBRT.IN	</v>
      <v xml:space="preserve">	</v>
    </spb>
    <spb s="0">
      <v xml:space="preserve">data.worldbank.org	</v>
      <v xml:space="preserve">	</v>
      <v xml:space="preserve">http://data.worldbank.org/indicator/SP.POP.TOTL	</v>
      <v xml:space="preserve">	</v>
    </spb>
    <spb s="0">
      <v xml:space="preserve">Wikipedia	</v>
      <v xml:space="preserve">CC-BY-SA	</v>
      <v xml:space="preserve">http://en.wikipedia.org/wiki/New_Zealand	</v>
      <v xml:space="preserve">http://creativecommons.org/licenses/by-sa/3.0/	</v>
    </spb>
    <spb s="0">
      <v xml:space="preserve">Wikipedia	Cia	</v>
      <v xml:space="preserve">CC-BY-SA		</v>
      <v xml:space="preserve">http://en.wikipedia.org/wiki/New_Zealand	https://www.cia.gov/library/publications/the-world-factbook/geos/nz.html?Transportation	</v>
      <v xml:space="preserve">http://creativecommons.org/licenses/by-sa/3.0/		</v>
    </spb>
    <spb s="0">
      <v xml:space="preserve">travel.state.gov	</v>
      <v xml:space="preserve">	</v>
      <v xml:space="preserve">https://travel.state.gov/content/travel/en/international-travel/International-Travel-Country-Information-Pages/NewZealand.html	</v>
      <v xml:space="preserve">	</v>
    </spb>
    <spb s="0">
      <v xml:space="preserve">Cia	</v>
      <v xml:space="preserve">	</v>
      <v xml:space="preserve">https://www.cia.gov/library/publications/the-world-factbook/geos/nz.html?Transportation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Wikipedia	Wikidata	</v>
      <v xml:space="preserve">CC-BY-SA		</v>
      <v xml:space="preserve">http://en.wikipedia.org/wiki/New_Zealand	https://www.wikidata.org/wiki/Q664	</v>
      <v xml:space="preserve">http://creativecommons.org/licenses/by-sa/3.0/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Wikipedia	Cia	travel.state.gov	Sec	</v>
      <v xml:space="preserve">CC-BY-SA				</v>
      <v xml:space="preserve">http://en.wikipedia.org/wiki/New_Zealand	https://www.cia.gov/library/publications/the-world-factbook/geos/nz.html?Transportation	https://travel.state.gov/content/travel/en/international-travel/International-Travel-Country-Information-Pages/NewZealand.html	https://www.sec.gov/cgi-bin/browse-edgar?action=getcompany&amp;CIK=0001832237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0">
      <v>15</v>
      <v>16</v>
      <v>17</v>
      <v>18</v>
      <v>19</v>
      <v>20</v>
      <v>18</v>
      <v>21</v>
      <v>21</v>
      <v>22</v>
      <v>21</v>
      <v>21</v>
      <v>23</v>
      <v>24</v>
      <v>25</v>
      <v>16</v>
      <v>24</v>
      <v>26</v>
      <v>27</v>
      <v>24</v>
      <v>28</v>
      <v>29</v>
      <v>30</v>
      <v>24</v>
      <v>24</v>
      <v>31</v>
      <v>24</v>
      <v>32</v>
      <v>33</v>
      <v>34</v>
      <v>35</v>
      <v>24</v>
      <v>16</v>
      <v>24</v>
      <v>24</v>
      <v>24</v>
      <v>36</v>
    </spb>
    <spb s="2">
      <v>1</v>
      <v>Name</v>
      <v>LearnMoreOnLink</v>
    </spb>
    <spb s="11">
      <v>2019</v>
      <v>2019</v>
      <v>square km</v>
      <v>per thousand (2018)</v>
      <v>2018</v>
      <v>2019</v>
      <v>2018</v>
      <v>per liter (2016)</v>
      <v>2019</v>
      <v>years (2018)</v>
      <v>2019</v>
      <v>per thousand (2018)</v>
      <v>2019</v>
      <v>2017</v>
      <v>2016</v>
      <v>2019</v>
      <v>2016</v>
      <v>2018</v>
      <v>kilotons per year (2016)</v>
      <v>deaths per 100,000 (2017)</v>
      <v>kWh (2014)</v>
      <v>2015</v>
      <v>2019</v>
      <v>2013</v>
      <v>2017</v>
      <v>2017</v>
      <v>2019</v>
    </spb>
    <spb s="9">
      <v>6</v>
    </spb>
    <spb s="9">
      <v>7</v>
    </spb>
    <spb s="9">
      <v>8</v>
    </spb>
    <spb s="9">
      <v>9</v>
    </spb>
    <spb s="9">
      <v>10</v>
    </spb>
    <spb s="9">
      <v>11</v>
    </spb>
    <spb s="9">
      <v>12</v>
    </spb>
    <spb s="0">
      <v xml:space="preserve">	</v>
      <v xml:space="preserve">	</v>
      <v xml:space="preserve">https://en.wikipedia.org/wiki/New_Zealand	</v>
      <v xml:space="preserve">https://creativecommons.org/licenses/by-sa/3.0	</v>
    </spb>
    <spb s="9">
      <v>13</v>
    </spb>
    <spb s="0">
      <v xml:space="preserve">Wikipedia	</v>
      <v xml:space="preserve">CC-BY-SA	</v>
      <v xml:space="preserve">http://en.wikipedia.org/wiki/Berlin	</v>
      <v xml:space="preserve">http://creativecommons.org/licenses/by-sa/3.0/	</v>
    </spb>
    <spb s="0">
      <v xml:space="preserve">Wikipedia	Wikidata	ergebnisse.zensus2011.de	Sec	Weathertrends360	</v>
      <v xml:space="preserve">CC-BY-SA					</v>
      <v xml:space="preserve">http://en.wikipedia.org/wiki/Berlin	https://www.wikidata.org/wiki/Q64	https://ergebnisse.zensus2011.de/?locale=en#dynTable:statUnit=WOHNUNG;absRel=ANZAHL;ags=01,02,03,04,05,06,07,08,09,10,11,12,13,14,15,16;agsAxis=X;yAxis=ZAHLWOHNGN_HHG	https://www.sec.gov/cgi-bin/browse-edgar?action=getcompany&amp;CIK=0001869858	https://www.weathertrends360.com/	</v>
      <v xml:space="preserve">http://creativecommons.org/licenses/by-sa/3.0/					</v>
    </spb>
    <spb s="0">
      <v xml:space="preserve">ergebnisse.zensus2011.de	</v>
      <v xml:space="preserve">	</v>
      <v xml:space="preserve">https://ergebnisse.zensus2011.de/?locale=en#dynTable:statUnit=WOHNUNG;absRel=ANZAHL;ags=01,02,03,04,05,06,07,08,09,10,11,12,13,14,15,16;agsAxis=X;yAxis=ZAHLWOHNGN_HHG	</v>
      <v xml:space="preserve">	</v>
    </spb>
    <spb s="0">
      <v xml:space="preserve">Wikipedia	Wikipedia	ergebnisse.zensus2011.de	Sec	</v>
      <v xml:space="preserve">CC-BY-SA	CC-BY-SA			</v>
      <v xml:space="preserve">http://en.wikipedia.org/wiki/Berlin	https://en.wikipedia.org/wiki/Berlin	https://ergebnisse.zensus2011.de/?locale=en#dynTable:statUnit=WOHNUNG;absRel=ANZAHL;ags=01,02,03,04,05,06,07,08,09,10,11,12,13,14,15,16;agsAxis=X;yAxis=ZAHLWOHNGN_HHG	https://www.sec.gov/cgi-bin/browse-edgar?action=getcompany&amp;CIK=0001869858	</v>
      <v xml:space="preserve">http://creativecommons.org/licenses/by-sa/3.0/	http://creativecommons.org/licenses/by-sa/3.0/			</v>
    </spb>
    <spb s="12">
      <v>49</v>
      <v>50</v>
      <v>51</v>
      <v>49</v>
      <v>50</v>
      <v>49</v>
      <v>49</v>
      <v>51</v>
      <v>52</v>
      <v>51</v>
    </spb>
    <spb s="2">
      <v>2</v>
      <v>Name</v>
      <v>LearnMoreOnLink</v>
    </spb>
    <spb s="13">
      <v>square km</v>
      <v>2011</v>
      <v>2020</v>
      <v>2011</v>
      <v>2011</v>
    </spb>
    <spb s="0">
      <v xml:space="preserve">	</v>
      <v xml:space="preserve">	</v>
      <v xml:space="preserve">https://en.wikipedia.org/wiki/Berlin	</v>
      <v xml:space="preserve">https://creativecommons.org/licenses/by-sa/3.0	</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Wikipedia	Cia	</v>
      <v xml:space="preserve">CC-BY-SA		</v>
      <v xml:space="preserve">http://en.wikipedia.org/wiki/Germany	https://www.cia.gov/library/publications/the-world-factbook/geos/gm.html?Transportation	</v>
      <v xml:space="preserve">http://creativecommons.org/licenses/by-sa/3.0/		</v>
    </spb>
    <spb s="0">
      <v xml:space="preserve">Wikipedia	Wikipedia	Cia	ec.europa.eu	travel.state.gov	Sec	</v>
      <v xml:space="preserve">CC-BY-SA	CC-BY-SA					</v>
      <v xml:space="preserve">http://en.wikipedia.org/wiki/Germany	https://en.wikipedia.org/wiki/Germany	https://www.cia.gov/library/publications/the-world-factbook/geos/gm.html?Transportation	https://ec.europa.eu/CensusHub2/query.do?step=selectHyperCube&amp;qhc=false	https://travel.state.gov/content/travel/en/international-travel/International-Travel-Country-Information-Pages/Germany.html	https://www.sec.gov/cgi-bin/browse-edgar?action=getcompany&amp;CIK=0001902682	</v>
      <v xml:space="preserve">http://creativecommons.org/licenses/by-sa/3.0/	http://creativecommons.org/licenses/by-sa/3.0/					</v>
    </spb>
    <spb s="0">
      <v xml:space="preserve">Wikipedia	</v>
      <v xml:space="preserve">CC-BY-SA	</v>
      <v xml:space="preserve">http://en.wikipedia.org/wiki/Germany	</v>
      <v xml:space="preserve">http://creativecommons.org/licenses/by-sa/3.0/	</v>
    </spb>
    <spb s="0">
      <v xml:space="preserve">Wikipedia	Wikipedia	Wikidata	Cia	ec.europa.eu	travel.state.gov	Sec	</v>
      <v xml:space="preserve">CC-BY-SA	CC-BY-SA						</v>
      <v xml:space="preserve">http://en.wikipedia.org/wiki/Germany	http://fr.wikipedia.org/wiki/Allemagne	https://www.wikidata.org/wiki/Q183	https://www.cia.gov/library/publications/the-world-factbook/geos/gm.html?Transportation	https://ec.europa.eu/CensusHub2/query.do?step=selectHyperCube&amp;qhc=false	https://travel.state.gov/content/travel/en/international-travel/International-Travel-Country-Information-Pages/Germany.html	https://www.sec.gov/cgi-bin/browse-edgar?action=getcompany&amp;CIK=0001902682	</v>
      <v xml:space="preserve">http://creativecommons.org/licenses/by-sa/3.0/	http://creativecommons.org/licenses/by-sa/3.0/						</v>
    </spb>
    <spb s="0">
      <v xml:space="preserve">travel.state.gov	</v>
      <v xml:space="preserve">	</v>
      <v xml:space="preserve">https://travel.state.gov/content/travel/en/international-travel/International-Travel-Country-Information-Pages/Germany.html	</v>
      <v xml:space="preserve">	</v>
    </spb>
    <spb s="0">
      <v xml:space="preserve">Cia	</v>
      <v xml:space="preserve">	</v>
      <v xml:space="preserve">https://www.cia.gov/library/publications/the-world-factbook/geos/gm.html?Transportation	</v>
      <v xml:space="preserve">	</v>
    </spb>
    <spb s="14">
      <v>15</v>
      <v>57</v>
      <v>58</v>
      <v>59</v>
      <v>19</v>
      <v>20</v>
      <v>59</v>
      <v>60</v>
      <v>60</v>
      <v>58</v>
      <v>61</v>
      <v>60</v>
      <v>60</v>
      <v>62</v>
      <v>63</v>
      <v>25</v>
      <v>57</v>
      <v>63</v>
      <v>26</v>
      <v>60</v>
      <v>63</v>
      <v>28</v>
      <v>29</v>
      <v>30</v>
      <v>63</v>
      <v>63</v>
      <v>61</v>
      <v>63</v>
      <v>32</v>
      <v>33</v>
      <v>34</v>
      <v>35</v>
      <v>63</v>
      <v>57</v>
      <v>63</v>
      <v>63</v>
      <v>63</v>
      <v>63</v>
      <v>63</v>
      <v>63</v>
      <v>63</v>
      <v>63</v>
      <v>63</v>
      <v>63</v>
      <v>36</v>
    </spb>
    <spb s="2">
      <v>3</v>
      <v>Name</v>
      <v>LearnMoreOnLink</v>
    </spb>
    <spb s="15">
      <v>2019</v>
      <v>2019</v>
      <v>square km</v>
      <v>per thousand (2018)</v>
      <v>2019</v>
      <v>2019</v>
      <v>2018</v>
      <v>per liter (2016)</v>
      <v>2019</v>
      <v>years (2018)</v>
      <v>2018</v>
      <v>per thousand (2018)</v>
      <v>2019</v>
      <v>2017</v>
      <v>2016</v>
      <v>2019</v>
      <v>2016</v>
      <v>2017</v>
      <v>kilotons per year (2016)</v>
      <v>deaths per 100,000 (2017)</v>
      <v>kWh (2014)</v>
      <v>2015</v>
      <v>2019</v>
      <v>2016</v>
      <v>2016</v>
      <v>2016</v>
      <v>2016</v>
      <v>2016</v>
      <v>2015</v>
      <v>2016</v>
      <v>2016</v>
      <v>2017</v>
      <v>2017</v>
      <v>2019</v>
    </spb>
    <spb s="0">
      <v xml:space="preserve">	</v>
      <v xml:space="preserve">	</v>
      <v xml:space="preserve">https://en.wikipedia.org/wiki/Germany	</v>
      <v xml:space="preserve">https://creativecommons.org/licenses/by-sa/3.0	</v>
    </spb>
    <spb s="0">
      <v xml:space="preserve">Wikipedia	</v>
      <v xml:space="preserve">CC-BY-SA	</v>
      <v xml:space="preserve">http://en.wikipedia.org/wiki/Brisbane	</v>
      <v xml:space="preserve">http://creativecommons.org/licenses/by-sa/3.0/	</v>
    </spb>
    <spb s="0">
      <v xml:space="preserve">Wikipedia	Sec	Walkscore	Weathertrends360	</v>
      <v xml:space="preserve">CC-BY-SA				</v>
      <v xml:space="preserve">http://en.wikipedia.org/wiki/Brisbane	https://www.sec.gov/cgi-bin/browse-edgar?action=getcompany&amp;CIK=0001619844	https://www.walkscore.com/AU-QLD/Brisbane	https://www.weathertrends360.com/	</v>
      <v xml:space="preserve">http://creativecommons.org/licenses/by-sa/3.0/				</v>
    </spb>
    <spb s="0">
      <v xml:space="preserve">Wikipedia	Wikipedia	Sec	Walkscore	</v>
      <v xml:space="preserve">CC-BY-SA	CC-BY-SA			</v>
      <v xml:space="preserve">http://en.wikipedia.org/wiki/Brisbane	https://en.wikipedia.org/wiki/Brisbane	https://www.sec.gov/cgi-bin/browse-edgar?action=getcompany&amp;CIK=0001619844	https://www.walkscore.com/AU-QLD/Brisbane	</v>
      <v xml:space="preserve">http://creativecommons.org/licenses/by-sa/3.0/	http://creativecommons.org/licenses/by-sa/3.0/			</v>
    </spb>
    <spb s="0">
      <v xml:space="preserve">Wikipedia	Wikipedia	Walkscore	</v>
      <v xml:space="preserve">CC-BY-SA	CC-BY-SA		</v>
      <v xml:space="preserve">http://en.wikipedia.org/wiki/Brisbane	https://en.wikipedia.org/wiki/Brisbane	https://www.walkscore.com/AU-QLD/Brisbane	</v>
      <v xml:space="preserve">http://creativecommons.org/licenses/by-sa/3.0/	http://creativecommons.org/licenses/by-sa/3.0/		</v>
    </spb>
    <spb s="16">
      <v>68</v>
      <v>69</v>
      <v>68</v>
      <v>69</v>
      <v>68</v>
      <v>70</v>
      <v>71</v>
    </spb>
    <spb s="2">
      <v>4</v>
      <v>Name</v>
      <v>LearnMoreOnLink</v>
    </spb>
    <spb s="8">
      <v>square km</v>
      <v>2020</v>
    </spb>
    <spb s="0">
      <v xml:space="preserve">	</v>
      <v xml:space="preserve">	</v>
      <v xml:space="preserve">https://en.wikipedia.org/wiki/Brisbane	</v>
      <v xml:space="preserve">https://creativecommons.org/licenses/by-sa/3.0	</v>
    </spb>
    <spb s="0">
      <v xml:space="preserve">Wikipedia	Cia	travel.state.gov	</v>
      <v xml:space="preserve">CC-BY-SA			</v>
      <v xml:space="preserve">http://en.wikipedia.org/wiki/Australia	https://www.cia.gov/library/publications/the-world-factbook/geos/as.html?Transportation	https://travel.state.gov/content/travel/en/international-travel/International-Travel-Country-Information-Pages/Australia.html	</v>
      <v xml:space="preserve">http://creativecommons.org/licenses/by-sa/3.0/			</v>
    </spb>
    <spb s="0">
      <v xml:space="preserve">Wikipedia	Cia	</v>
      <v xml:space="preserve">CC-BY-SA		</v>
      <v xml:space="preserve">http://es.wikipedia.org/wiki/Australia	https://www.cia.gov/library/publications/the-world-factbook/geos/as.html?Transportation	</v>
      <v xml:space="preserve">http://creativecommons.org/licenses/by-sa/3.0/		</v>
    </spb>
    <spb s="0">
      <v xml:space="preserve">Wikipedia	Wikipedia	Cia	datapacks.censusdata.abs.gov.au	travel.state.gov	Sec	Tasteatlas	</v>
      <v xml:space="preserve">CC-BY-SA	CC-BY-SA						</v>
      <v xml:space="preserve">http://en.wikipedia.org/wiki/Australia	https://en.wikipedia.org/wiki/Australia	https://www.cia.gov/library/publications/the-world-factbook/geos/as.html?Transportation	https://datapacks.censusdata.abs.gov.au/datapacks/#G46B	https://travel.state.gov/content/travel/en/international-travel/International-Travel-Country-Information-Pages/Australia.html	https://www.sec.gov/cgi-bin/browse-edgar?action=getcompany&amp;CIK=0001929184	https://www.tasteatlas.com/australia	</v>
      <v xml:space="preserve">http://creativecommons.org/licenses/by-sa/3.0/	http://creativecommons.org/licenses/by-sa/3.0/						</v>
    </spb>
    <spb s="0">
      <v xml:space="preserve">Wikipedia	</v>
      <v xml:space="preserve">CC-BY-SA	</v>
      <v xml:space="preserve">http://en.wikipedia.org/wiki/Australia	</v>
      <v xml:space="preserve">http://creativecommons.org/licenses/by-sa/3.0/	</v>
    </spb>
    <spb s="0">
      <v xml:space="preserve">Wikipedia	Cia	</v>
      <v xml:space="preserve">CC-BY-SA		</v>
      <v xml:space="preserve">http://en.wikipedia.org/wiki/Australia	https://www.cia.gov/library/publications/the-world-factbook/geos/as.html?Transportation	</v>
      <v xml:space="preserve">http://creativecommons.org/licenses/by-sa/3.0/		</v>
    </spb>
    <spb s="0">
      <v xml:space="preserve">Cia	</v>
      <v xml:space="preserve">	</v>
      <v xml:space="preserve">https://www.cia.gov/library/publications/the-world-factbook/geos/as.html?Transportation	</v>
      <v xml:space="preserve">	</v>
    </spb>
    <spb s="0">
      <v xml:space="preserve">Wikipedia	Wikipedia	</v>
      <v xml:space="preserve">CC-BY-SA	CC-BY-SA	</v>
      <v xml:space="preserve">http://en.wikipedia.org/wiki/Australia	http://vi.wikipedia.org/wiki/Ức	</v>
      <v xml:space="preserve">http://creativecommons.org/licenses/by-sa/3.0/	http://creativecommons.org/licenses/by-sa/3.0/	</v>
    </spb>
    <spb s="0">
      <v xml:space="preserve">Wikipedia	Wikipedia	Wikipedia	Cia	travel.state.gov	</v>
      <v xml:space="preserve">CC-BY-SA	CC-BY-SA	CC-BY-SA			</v>
      <v xml:space="preserve">http://en.wikipedia.org/wiki/Australia	https://en.wikipedia.org/wiki/Australia	http://fr.wikipedia.org/wiki/Australie	https://www.cia.gov/library/publications/the-world-factbook/geos/as.html?Transportation	https://travel.state.gov/content/travel/en/international-travel/International-Travel-Country-Information-Pages/Australia.html	</v>
      <v xml:space="preserve">http://creativecommons.org/licenses/by-sa/3.0/	http://creativecommons.org/licenses/by-sa/3.0/	http://creativecommons.org/licenses/by-sa/3.0/			</v>
    </spb>
    <spb s="17">
      <v>15</v>
      <v>76</v>
      <v>77</v>
      <v>78</v>
      <v>19</v>
      <v>79</v>
      <v>78</v>
      <v>79</v>
      <v>79</v>
      <v>80</v>
      <v>79</v>
      <v>79</v>
      <v>81</v>
      <v>25</v>
      <v>76</v>
      <v>81</v>
      <v>26</v>
      <v>82</v>
      <v>81</v>
      <v>28</v>
      <v>29</v>
      <v>30</v>
      <v>81</v>
      <v>81</v>
      <v>83</v>
      <v>81</v>
      <v>32</v>
      <v>33</v>
      <v>34</v>
      <v>35</v>
      <v>81</v>
      <v>76</v>
      <v>81</v>
      <v>81</v>
      <v>81</v>
      <v>81</v>
      <v>81</v>
      <v>81</v>
      <v>81</v>
      <v>81</v>
      <v>81</v>
      <v>81</v>
      <v>36</v>
    </spb>
    <spb s="15">
      <v>2019</v>
      <v>2019</v>
      <v>square km</v>
      <v>per thousand (2018)</v>
      <v>2021</v>
      <v>2019</v>
      <v>2018</v>
      <v>per liter (2016)</v>
      <v>2019</v>
      <v>years (2018)</v>
      <v>2018</v>
      <v>per thousand (2018)</v>
      <v>2019</v>
      <v>2017</v>
      <v>2016</v>
      <v>2019</v>
      <v>2016</v>
      <v>2017</v>
      <v>kilotons per year (2016)</v>
      <v>deaths per 100,000 (2017)</v>
      <v>kWh (2014)</v>
      <v>2015</v>
      <v>2019</v>
      <v>2014</v>
      <v>2014</v>
      <v>2014</v>
      <v>2014</v>
      <v>2014</v>
      <v>2014</v>
      <v>2014</v>
      <v>2014</v>
      <v>2017</v>
      <v>2017</v>
      <v>2019</v>
    </spb>
    <spb s="0">
      <v xml:space="preserve">	</v>
      <v xml:space="preserve">	</v>
      <v xml:space="preserve">https://en.wikipedia.org/wiki/Australia	</v>
      <v xml:space="preserve">https://creativecommons.org/licenses/by-sa/3.0	</v>
    </spb>
    <spb s="0">
      <v xml:space="preserve">Wikipedia	</v>
      <v xml:space="preserve">CC-BY-SA	</v>
      <v xml:space="preserve">http://en.wikipedia.org/wiki/Sydney	</v>
      <v xml:space="preserve">http://creativecommons.org/licenses/by-sa/3.0/	</v>
    </spb>
    <spb s="0">
      <v xml:space="preserve">Wikipedia	Walkscore	</v>
      <v xml:space="preserve">CC-BY-SA		</v>
      <v xml:space="preserve">http://en.wikipedia.org/wiki/Sydney	https://www.walkscore.com/AU-NSW/Sydney	</v>
      <v xml:space="preserve">http://creativecommons.org/licenses/by-sa/3.0/		</v>
    </spb>
    <spb s="0">
      <v xml:space="preserve">Wikipedia	Wikipedia	Walkscore	</v>
      <v xml:space="preserve">CC-BY-SA	CC-BY-SA		</v>
      <v xml:space="preserve">http://en.wikipedia.org/wiki/Sydney	https://en.wikipedia.org/wiki/Sydney	https://www.walkscore.com/AU-NSW/Sydney	</v>
      <v xml:space="preserve">http://creativecommons.org/licenses/by-sa/3.0/	http://creativecommons.org/licenses/by-sa/3.0/		</v>
    </spb>
    <spb s="18">
      <v>87</v>
      <v>88</v>
      <v>87</v>
      <v>88</v>
      <v>87</v>
      <v>89</v>
      <v>89</v>
      <v>87</v>
    </spb>
    <spb s="2">
      <v>5</v>
      <v>Name</v>
      <v>LearnMoreOnLink</v>
    </spb>
    <spb s="8">
      <v>square km</v>
      <v>2021</v>
    </spb>
    <spb s="0">
      <v xml:space="preserve">	</v>
      <v xml:space="preserve">	</v>
      <v xml:space="preserve">https://en.wikipedia.org/wiki/Sydney	</v>
      <v xml:space="preserve">https://creativecommons.org/licenses/by-sa/3.0	</v>
    </spb>
    <spb s="0">
      <v xml:space="preserve">Wikipedia	</v>
      <v xml:space="preserve">CC-BY-SA	</v>
      <v xml:space="preserve">http://en.wikipedia.org/wiki/Cambridge	</v>
      <v xml:space="preserve">http://creativecommons.org/licenses/by-sa/3.0/	</v>
    </spb>
    <spb s="0">
      <v xml:space="preserve">Wikipedia	Facebook	Sec	</v>
      <v xml:space="preserve">CC-BY-SA			</v>
      <v xml:space="preserve">http://en.wikipedia.org/wiki/Cambridge	https://www.facebook.com/camcitco	https://www.sec.gov/cgi-bin/browse-edgar?action=getcompany&amp;CIK=0001910874	</v>
      <v xml:space="preserve">http://creativecommons.org/licenses/by-sa/3.0/			</v>
    </spb>
    <spb s="0">
      <v xml:space="preserve">Wikipedia	Wikipedia	Facebook	Sec	</v>
      <v xml:space="preserve">CC-BY-SA	CC-BY-SA			</v>
      <v xml:space="preserve">http://en.wikipedia.org/wiki/Cambridge	https://en.wikipedia.org/wiki/Cambridge	https://www.facebook.com/camcitco	https://www.sec.gov/cgi-bin/browse-edgar?action=getcompany&amp;CIK=0001910874	</v>
      <v xml:space="preserve">http://creativecommons.org/licenses/by-sa/3.0/	http://creativecommons.org/licenses/by-sa/3.0/			</v>
    </spb>
    <spb s="0">
      <v xml:space="preserve">Wikipedia	Wikipedia	Wikipedia	Facebook	</v>
      <v xml:space="preserve">CC-BY-SA	CC-BY-SA	CC-BY-SA		</v>
      <v xml:space="preserve">http://en.wikipedia.org/wiki/Cambridge	http://nn.wikipedia.org/wiki/Honey_Hill	https://en.wikipedia.org/wiki/Cambridge	https://www.facebook.com/camcitco	</v>
      <v xml:space="preserve">http://creativecommons.org/licenses/by-sa/3.0/	http://creativecommons.org/licenses/by-sa/3.0/	http://creativecommons.org/licenses/by-sa/3.0/		</v>
    </spb>
    <spb s="0">
      <v xml:space="preserve">Wikipedia	Wikipedia	Facebook	</v>
      <v xml:space="preserve">CC-BY-SA	CC-BY-SA		</v>
      <v xml:space="preserve">http://en.wikipedia.org/wiki/Cambridge	http://es.wikipedia.org/wiki/Cambridge	https://www.facebook.com/camcitco	</v>
      <v xml:space="preserve">http://creativecommons.org/licenses/by-sa/3.0/	http://creativecommons.org/licenses/by-sa/3.0/		</v>
    </spb>
    <spb s="19">
      <v>94</v>
      <v>95</v>
      <v>94</v>
      <v>94</v>
      <v>94</v>
      <v>95</v>
      <v>94</v>
      <v>96</v>
      <v>97</v>
      <v>98</v>
    </spb>
    <spb s="2">
      <v>6</v>
      <v>Name</v>
      <v>LearnMoreOnLink</v>
    </spb>
    <spb s="8">
      <v>square km</v>
      <v>2011</v>
    </spb>
    <spb s="0">
      <v xml:space="preserve">	</v>
      <v xml:space="preserve">	</v>
      <v xml:space="preserve">https://en.wikipedia.org/wiki/Cambridge	</v>
      <v xml:space="preserve">https://creativecommons.org/licenses/by-sa/3.0	</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Cia	</v>
      <v xml:space="preserve">	</v>
      <v xml:space="preserve">https://www.cia.gov/library/publications/the-world-factbook/geos/uk.html?Transportation	</v>
      <v xml:space="preserve">	</v>
    </spb>
    <spb s="0">
      <v xml:space="preserve">Wikipedia	Cia	Wikipedia	travel.state.gov	ons.gov.uk	Sec	</v>
      <v xml:space="preserve">CC-BY-SA		CC-BY-SA				</v>
      <v xml:space="preserve">http://en.wikipedia.org/wiki/United_Kingdom	https://www.cia.gov/library/publications/the-world-factbook/geos/uk.html?Transportation	https://en.wikipedia.org/wiki/United_Kingdom	https://travel.state.gov/content/travel/en/international-travel/International-Travel-Country-Information-Pages/UnitedKingdom.html?wcmmode=disabled	https://www.ons.gov.uk/file?uri=/peoplepopulationandcommunity/populationandmigration/populationestimates/datasets/populationestimatesforukenglandandwalesscotlandandnorthernireland/mid2012tomid2016/ukmidyearestimates20122016.xls	https://www.sec.gov/cgi-bin/browse-edgar?action=getcompany&amp;CIK=0001924953	</v>
      <v xml:space="preserve">http://creativecommons.org/licenses/by-sa/3.0/		http://creativecommons.org/licenses/by-sa/3.0/				</v>
    </spb>
    <spb s="0">
      <v xml:space="preserve">Wikipedia	</v>
      <v xml:space="preserve">CC-BY-SA	</v>
      <v xml:space="preserve">http://en.wikipedia.org/wiki/United_Kingdom	</v>
      <v xml:space="preserve">http://creativecommons.org/licenses/by-sa/3.0/	</v>
    </spb>
    <spb s="0">
      <v xml:space="preserve">Wikipedia	Cia	</v>
      <v xml:space="preserve">CC-BY-SA		</v>
      <v xml:space="preserve">http://en.wikipedia.org/wiki/United_Kingdom	https://www.cia.gov/library/publications/the-world-factbook/geos/uk.html?Transportation	</v>
      <v xml:space="preserve">http://creativecommons.org/licenses/by-sa/3.0/		</v>
    </spb>
    <spb s="0">
      <v xml:space="preserve">Wikipedia	Wikipedia	Cia	travel.state.gov	Sec	</v>
      <v xml:space="preserve">CC-BY-SA	CC-BY-SA				</v>
      <v xml:space="preserve">http://en.wikipedia.org/wiki/United_Kingdom	http://fr.wikipedia.org/wiki/Royaume-Uni	https://www.cia.gov/library/publications/the-world-factbook/geos/uk.html?Transportation	https://travel.state.gov/content/travel/en/international-travel/International-Travel-Country-Information-Pages/UnitedKingdom.html?wcmmode=disabled	https://www.sec.gov/cgi-bin/browse-edgar?action=getcompany&amp;CIK=0001924953	</v>
      <v xml:space="preserve">http://creativecommons.org/licenses/by-sa/3.0/	http://creativecommons.org/licenses/by-sa/3.0/				</v>
    </spb>
    <spb s="0">
      <v xml:space="preserve">Wikipedia	Wikipedia	</v>
      <v xml:space="preserve">CC-BY-SA	CC-BY-SA	</v>
      <v xml:space="preserve">http://en.wikipedia.org/wiki/United_Kingdom	http://km.wikipedia.org/wiki/ចក្រភពអង់គ្លេស	</v>
      <v xml:space="preserve">http://creativecommons.org/licenses/by-sa/3.0/	http://creativecommons.org/licenses/by-sa/3.0/	</v>
    </spb>
    <spb s="20">
      <v>15</v>
      <v>103</v>
      <v>104</v>
      <v>105</v>
      <v>19</v>
      <v>20</v>
      <v>105</v>
      <v>106</v>
      <v>106</v>
      <v>107</v>
      <v>108</v>
      <v>106</v>
      <v>106</v>
      <v>104</v>
      <v>25</v>
      <v>103</v>
      <v>104</v>
      <v>26</v>
      <v>109</v>
      <v>104</v>
      <v>28</v>
      <v>29</v>
      <v>30</v>
      <v>104</v>
      <v>104</v>
      <v>108</v>
      <v>104</v>
      <v>32</v>
      <v>33</v>
      <v>34</v>
      <v>35</v>
      <v>104</v>
      <v>103</v>
      <v>104</v>
      <v>104</v>
      <v>104</v>
      <v>104</v>
      <v>104</v>
      <v>104</v>
      <v>104</v>
      <v>104</v>
      <v>104</v>
      <v>104</v>
      <v>36</v>
    </spb>
    <spb s="15">
      <v>2019</v>
      <v>2019</v>
      <v>square km</v>
      <v>per thousand (2018)</v>
      <v>2019</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 s="0">
      <v xml:space="preserve">	</v>
      <v xml:space="preserve">	</v>
      <v xml:space="preserve">https://en.wikipedia.org/wiki/United_Kingdom	</v>
      <v xml:space="preserve">https://creativecommons.org/licenses/by-sa/3.0	</v>
    </spb>
    <spb s="0">
      <v xml:space="preserve">Wikipedia	</v>
      <v xml:space="preserve">CC-BY-SA	</v>
      <v xml:space="preserve">http://en.wikipedia.org/wiki/London	</v>
      <v xml:space="preserve">http://creativecommons.org/licenses/by-sa/3.0/	</v>
    </spb>
    <spb s="0">
      <v xml:space="preserve">Wikipedia	Sec	</v>
      <v xml:space="preserve">CC-BY-SA		</v>
      <v xml:space="preserve">http://en.wikipedia.org/wiki/London	https://www.sec.gov/cgi-bin/browse-edgar?action=getcompany&amp;CIK=0001924953	</v>
      <v xml:space="preserve">http://creativecommons.org/licenses/by-sa/3.0/		</v>
    </spb>
    <spb s="0">
      <v xml:space="preserve">Wikipedia	Wikipedia	Sec	</v>
      <v xml:space="preserve">CC-BY-SA	CC-BY-SA		</v>
      <v xml:space="preserve">http://en.wikipedia.org/wiki/London	https://en.wikipedia.org/wiki/London	https://www.sec.gov/cgi-bin/browse-edgar?action=getcompany&amp;CIK=0001924953	</v>
      <v xml:space="preserve">http://creativecommons.org/licenses/by-sa/3.0/	http://creativecommons.org/licenses/by-sa/3.0/		</v>
    </spb>
    <spb s="0">
      <v xml:space="preserve">Wikipedia	Wikidata	Wikipedia	</v>
      <v xml:space="preserve">CC-BY-SA		CC-BY-SA	</v>
      <v xml:space="preserve">http://en.wikipedia.org/wiki/London	https://www.wikidata.org/wiki/Q84	https://en.wikipedia.org/wiki/London	</v>
      <v xml:space="preserve">http://creativecommons.org/licenses/by-sa/3.0/		http://creativecommons.org/licenses/by-sa/3.0/	</v>
    </spb>
    <spb s="18">
      <v>113</v>
      <v>114</v>
      <v>113</v>
      <v>114</v>
      <v>113</v>
      <v>115</v>
      <v>116</v>
      <v>113</v>
    </spb>
    <spb s="0">
      <v xml:space="preserve">	</v>
      <v xml:space="preserve">	</v>
      <v xml:space="preserve">https://en.wikipedia.org/wiki/London	</v>
      <v xml:space="preserve">https://creativecommons.org/licenses/by-sa/3.0	</v>
    </spb>
    <spb s="0">
      <v xml:space="preserve">Wikipedia	Wikipedia	</v>
      <v xml:space="preserve">CC-BY-SA	CC-BY-SA	</v>
      <v xml:space="preserve">http://en.wikipedia.org/wiki/Sheffield	http://es.wikipedia.org/wiki/Sheffield	</v>
      <v xml:space="preserve">http://creativecommons.org/licenses/by-sa/3.0/	http://creativecommons.org/licenses/by-sa/3.0/	</v>
    </spb>
    <spb s="0">
      <v xml:space="preserve">Wikipedia	Weathertrends360	</v>
      <v xml:space="preserve">CC-BY-SA		</v>
      <v xml:space="preserve">http://en.wikipedia.org/wiki/Sheffield	https://www.weathertrends360.com/	</v>
      <v xml:space="preserve">http://creativecommons.org/licenses/by-sa/3.0/		</v>
    </spb>
    <spb s="0">
      <v xml:space="preserve">Wikipedia	Wikipedia	</v>
      <v xml:space="preserve">CC-BY-SA	CC-BY-SA	</v>
      <v xml:space="preserve">http://en.wikipedia.org/wiki/Sheffield	http://it.wikipedia.org/wiki/Sheffield	</v>
      <v xml:space="preserve">http://creativecommons.org/licenses/by-sa/3.0/	http://creativecommons.org/licenses/by-sa/3.0/	</v>
    </spb>
    <spb s="0">
      <v xml:space="preserve">Wikipedia	</v>
      <v xml:space="preserve">CC-BY-SA	</v>
      <v xml:space="preserve">http://en.wikipedia.org/wiki/Sheffield	</v>
      <v xml:space="preserve">http://creativecommons.org/licenses/by-sa/3.0/	</v>
    </spb>
    <spb s="0">
      <v xml:space="preserve">Wikipedia	Wikipedia	</v>
      <v xml:space="preserve">CC-BY-SA	CC-BY-SA	</v>
      <v xml:space="preserve">http://en.wikipedia.org/wiki/Sheffield	https://en.wikipedia.org/wiki/Sheffield	</v>
      <v xml:space="preserve">http://creativecommons.org/licenses/by-sa/3.0/	http://creativecommons.org/licenses/by-sa/3.0/	</v>
    </spb>
    <spb s="0">
      <v xml:space="preserve">Wikipedia	Wikidata	Wikipedia	</v>
      <v xml:space="preserve">CC-BY-SA		CC-BY-SA	</v>
      <v xml:space="preserve">http://en.wikipedia.org/wiki/Sheffield	https://www.wikidata.org/wiki/Q5928137	https://en.wikipedia.org/wiki/Sheffield	</v>
      <v xml:space="preserve">http://creativecommons.org/licenses/by-sa/3.0/		http://creativecommons.org/licenses/by-sa/3.0/	</v>
    </spb>
    <spb s="19">
      <v>119</v>
      <v>120</v>
      <v>121</v>
      <v>121</v>
      <v>122</v>
      <v>120</v>
      <v>122</v>
      <v>123</v>
      <v>124</v>
      <v>119</v>
    </spb>
    <spb s="0">
      <v xml:space="preserve">	</v>
      <v xml:space="preserve">	</v>
      <v xml:space="preserve">https://en.wikipedia.org/wiki/Sheffield	</v>
      <v xml:space="preserve">https://creativecommons.org/licenses/by-sa/3.0	</v>
    </spb>
    <spb s="0">
      <v xml:space="preserve">Wikipedia	</v>
      <v xml:space="preserve">CC-BY-SA	</v>
      <v xml:space="preserve">http://en.wikipedia.org/wiki/Manchester	</v>
      <v xml:space="preserve">http://creativecommons.org/licenses/by-sa/3.0/	</v>
    </spb>
    <spb s="0">
      <v xml:space="preserve">Wikipedia	Sec	Weathertrends360	</v>
      <v xml:space="preserve">CC-BY-SA			</v>
      <v xml:space="preserve">http://en.wikipedia.org/wiki/Manchester	https://www.sec.gov/cgi-bin/browse-edgar?action=getcompany&amp;CIK=0001864448	https://www.weathertrends360.com/	</v>
      <v xml:space="preserve">http://creativecommons.org/licenses/by-sa/3.0/			</v>
    </spb>
    <spb s="0">
      <v xml:space="preserve">Wikipedia	Wikipedia	Sec	</v>
      <v xml:space="preserve">CC-BY-SA	CC-BY-SA		</v>
      <v xml:space="preserve">http://en.wikipedia.org/wiki/Manchester	https://en.wikipedia.org/wiki/Manchester	https://www.sec.gov/cgi-bin/browse-edgar?action=getcompany&amp;CIK=0001864448	</v>
      <v xml:space="preserve">http://creativecommons.org/licenses/by-sa/3.0/	http://creativecommons.org/licenses/by-sa/3.0/		</v>
    </spb>
    <spb s="0">
      <v xml:space="preserve">Wikipedia	Wikipedia	Wikipedia	</v>
      <v xml:space="preserve">CC-BY-SA	CC-BY-SA	CC-BY-SA	</v>
      <v xml:space="preserve">http://en.wikipedia.org/wiki/Manchester	http://en.wikipedia.org/wiki/List_of_honorary_citizens_of_Manchester	https://en.wikipedia.org/wiki/Manchester	</v>
      <v xml:space="preserve">http://creativecommons.org/licenses/by-sa/3.0/	http://creativecommons.org/licenses/by-sa/3.0/	http://creativecommons.org/licenses/by-sa/3.0/	</v>
    </spb>
    <spb s="21">
      <v>127</v>
      <v>128</v>
      <v>128</v>
      <v>127</v>
      <v>129</v>
      <v>130</v>
      <v>127</v>
    </spb>
    <spb s="2">
      <v>7</v>
      <v>Name</v>
      <v>LearnMoreOnLink</v>
    </spb>
    <spb s="22">
      <v>square km</v>
    </spb>
    <spb s="0">
      <v xml:space="preserve">	</v>
      <v xml:space="preserve">	</v>
      <v xml:space="preserve">https://en.wikipedia.org/wiki/Manchester	</v>
      <v xml:space="preserve">https://creativecommons.org/licenses/by-sa/3.0	</v>
    </spb>
    <spb s="0">
      <v xml:space="preserve">Wikipedia	</v>
      <v xml:space="preserve">CC-BY-SA	</v>
      <v xml:space="preserve">http://en.wikipedia.org/wiki/Christchurch	</v>
      <v xml:space="preserve">http://creativecommons.org/licenses/by-sa/3.0/	</v>
    </spb>
    <spb s="0">
      <v xml:space="preserve">Wikipedia	Weathertrends360	</v>
      <v xml:space="preserve">CC-BY-SA		</v>
      <v xml:space="preserve">http://en.wikipedia.org/wiki/Christchurch	https://www.weathertrends360.com/	</v>
      <v xml:space="preserve">http://creativecommons.org/licenses/by-sa/3.0/		</v>
    </spb>
    <spb s="0">
      <v xml:space="preserve">Wikipedia	Wikipedia	</v>
      <v xml:space="preserve">CC-BY-SA	CC-BY-SA	</v>
      <v xml:space="preserve">http://en.wikipedia.org/wiki/Christchurch	https://en.wikipedia.org/wiki/Christchurch	</v>
      <v xml:space="preserve">http://creativecommons.org/licenses/by-sa/3.0/	http://creativecommons.org/licenses/by-sa/3.0/	</v>
    </spb>
    <spb s="0">
      <v xml:space="preserve">Wikipedia	Wikipedia	</v>
      <v xml:space="preserve">CC-BY-SA	CC-BY-SA	</v>
      <v xml:space="preserve">http://en.wikipedia.org/wiki/Christchurch	http://es.wikipedia.org/wiki/Christchurch	</v>
      <v xml:space="preserve">http://creativecommons.org/licenses/by-sa/3.0/	http://creativecommons.org/licenses/by-sa/3.0/	</v>
    </spb>
    <spb s="16">
      <v>135</v>
      <v>136</v>
      <v>135</v>
      <v>136</v>
      <v>135</v>
      <v>137</v>
      <v>138</v>
    </spb>
    <spb s="8">
      <v>square km</v>
      <v>2012</v>
    </spb>
    <spb s="0">
      <v xml:space="preserve">	</v>
      <v xml:space="preserve">	</v>
      <v xml:space="preserve">https://en.wikipedia.org/wiki/Christchurch	</v>
      <v xml:space="preserve">https://creativecommons.org/licenses/by-sa/3.0	</v>
    </spb>
    <spb s="0">
      <v xml:space="preserve">Wikipedia	</v>
      <v xml:space="preserve">CC-BY-SA	</v>
      <v xml:space="preserve">http://en.wikipedia.org/wiki/Kyoto	</v>
      <v xml:space="preserve">http://creativecommons.org/licenses/by-sa/3.0/	</v>
    </spb>
    <spb s="0">
      <v xml:space="preserve">Wikipedia	Sec	Weathertrends360	</v>
      <v xml:space="preserve">CC-BY-SA			</v>
      <v xml:space="preserve">http://en.wikipedia.org/wiki/Kyoto	https://www.sec.gov/cgi-bin/browse-edgar?action=getcompany&amp;CIK=0001758975	https://www.weathertrends360.com/	</v>
      <v xml:space="preserve">http://creativecommons.org/licenses/by-sa/3.0/			</v>
    </spb>
    <spb s="0">
      <v xml:space="preserve">Wikipedia	Wikipedia	Sec	</v>
      <v xml:space="preserve">CC-BY-SA	CC-BY-SA		</v>
      <v xml:space="preserve">http://en.wikipedia.org/wiki/Kyoto	https://en.wikipedia.org/wiki/Kyoto	https://www.sec.gov/cgi-bin/browse-edgar?action=getcompany&amp;CIK=0001758975	</v>
      <v xml:space="preserve">http://creativecommons.org/licenses/by-sa/3.0/	http://creativecommons.org/licenses/by-sa/3.0/		</v>
    </spb>
    <spb s="23">
      <v>142</v>
      <v>143</v>
      <v>142</v>
      <v>143</v>
      <v>142</v>
      <v>144</v>
    </spb>
    <spb s="2">
      <v>8</v>
      <v>Name</v>
      <v>LearnMoreOnLink</v>
    </spb>
    <spb s="0">
      <v xml:space="preserve">	</v>
      <v xml:space="preserve">	</v>
      <v xml:space="preserve">https://en.wikipedia.org/wiki/Kyoto	</v>
      <v xml:space="preserve">https://creativecommons.org/licenses/by-sa/3.0	</v>
    </spb>
    <spb s="0">
      <v xml:space="preserve">Wikipedia	Cia	travel.state.gov	</v>
      <v xml:space="preserve">CC-BY-SA			</v>
      <v xml:space="preserve">http://en.wikipedia.org/wiki/Japan	https://www.cia.gov/library/publications/the-world-factbook/geos/ja.html?Transportation	https://travel.state.gov/content/travel/en/international-travel/International-Travel-Country-Information-Pages/Japan.html	</v>
      <v xml:space="preserve">http://creativecommons.org/licenses/by-sa/3.0/			</v>
    </spb>
    <spb s="0">
      <v xml:space="preserve">Wikipedia	</v>
      <v xml:space="preserve">CC-BY-SA	</v>
      <v xml:space="preserve">http://en.wikipedia.org/wiki/Japan	</v>
      <v xml:space="preserve">http://creativecommons.org/licenses/by-sa/3.0/	</v>
    </spb>
    <spb s="0">
      <v xml:space="preserve">Wikipedia	Wikipedia	Cia	travel.state.gov	Sec	</v>
      <v xml:space="preserve">CC-BY-SA	CC-BY-SA				</v>
      <v xml:space="preserve">http://en.wikipedia.org/wiki/Japan	https://en.wikipedia.org/wiki/Japan	https://www.cia.gov/library/publications/the-world-factbook/geos/ja.html?Transportation	https://travel.state.gov/content/travel/en/international-travel/International-Travel-Country-Information-Pages/Japan.html	https://www.sec.gov/cgi-bin/browse-edgar?action=getcompany&amp;CIK=0001934399	</v>
      <v xml:space="preserve">http://creativecommons.org/licenses/by-sa/3.0/	http://creativecommons.org/licenses/by-sa/3.0/				</v>
    </spb>
    <spb s="0">
      <v xml:space="preserve">Wikipedia	Cia	</v>
      <v xml:space="preserve">CC-BY-SA		</v>
      <v xml:space="preserve">http://en.wikipedia.org/wiki/Japan	https://www.cia.gov/library/publications/the-world-factbook/geos/ja.html?Transportation	</v>
      <v xml:space="preserve">http://creativecommons.org/licenses/by-sa/3.0/		</v>
    </spb>
    <spb s="0">
      <v xml:space="preserve">Wikipedia	Wikipedia	Cia	travel.state.gov	Sec	</v>
      <v xml:space="preserve">CC-BY-SA	CC-BY-SA				</v>
      <v xml:space="preserve">http://en.wikipedia.org/wiki/Japan	http://fr.wikipedia.org/wiki/Japon	https://www.cia.gov/library/publications/the-world-factbook/geos/ja.html?Transportation	https://travel.state.gov/content/travel/en/international-travel/International-Travel-Country-Information-Pages/Japan.html	https://www.sec.gov/cgi-bin/browse-edgar?action=getcompany&amp;CIK=0001934399	</v>
      <v xml:space="preserve">http://creativecommons.org/licenses/by-sa/3.0/	http://creativecommons.org/licenses/by-sa/3.0/				</v>
    </spb>
    <spb s="0">
      <v xml:space="preserve">travel.state.gov	</v>
      <v xml:space="preserve">	</v>
      <v xml:space="preserve">https://travel.state.gov/content/travel/en/international-travel/International-Travel-Country-Information-Pages/Japan.html	</v>
      <v xml:space="preserve">	</v>
    </spb>
    <spb s="0">
      <v xml:space="preserve">Cia	</v>
      <v xml:space="preserve">	</v>
      <v xml:space="preserve">https://www.cia.gov/library/publications/the-world-factbook/geos/ja.html?Transportation	</v>
      <v xml:space="preserve">	</v>
    </spb>
    <spb s="24">
      <v>15</v>
      <v>148</v>
      <v>149</v>
      <v>150</v>
      <v>19</v>
      <v>149</v>
      <v>150</v>
      <v>149</v>
      <v>149</v>
      <v>151</v>
      <v>152</v>
      <v>149</v>
      <v>153</v>
      <v>154</v>
      <v>25</v>
      <v>148</v>
      <v>154</v>
      <v>26</v>
      <v>149</v>
      <v>154</v>
      <v>28</v>
      <v>29</v>
      <v>30</v>
      <v>154</v>
      <v>154</v>
      <v>152</v>
      <v>154</v>
      <v>32</v>
      <v>33</v>
      <v>34</v>
      <v>35</v>
      <v>154</v>
      <v>148</v>
      <v>154</v>
      <v>154</v>
      <v>154</v>
      <v>154</v>
      <v>154</v>
      <v>154</v>
      <v>154</v>
      <v>154</v>
      <v>154</v>
      <v>154</v>
      <v>36</v>
    </spb>
    <spb s="2">
      <v>9</v>
      <v>Name</v>
      <v>LearnMoreOnLink</v>
    </spb>
    <spb s="15">
      <v>2019</v>
      <v>2019</v>
      <v>square km</v>
      <v>per thousand (2018)</v>
      <v>2020</v>
      <v>2019</v>
      <v>2018</v>
      <v>per liter (2016)</v>
      <v>2019</v>
      <v>years (2018)</v>
      <v>2018</v>
      <v>per thousand (2018)</v>
      <v>2019</v>
      <v>2017</v>
      <v>2016</v>
      <v>2019</v>
      <v>2016</v>
      <v>2016</v>
      <v>kilotons per year (2016)</v>
      <v>deaths per 100,000 (2017)</v>
      <v>kWh (2014)</v>
      <v>2015</v>
      <v>2019</v>
      <v>2013</v>
      <v>2013</v>
      <v>2013</v>
      <v>2013</v>
      <v>2013</v>
      <v>2015</v>
      <v>2013</v>
      <v>2013</v>
      <v>2015</v>
      <v>2015</v>
      <v>2019</v>
    </spb>
    <spb s="0">
      <v xml:space="preserve">	</v>
      <v xml:space="preserve">	</v>
      <v xml:space="preserve">https://en.wikipedia.org/wiki/Japan	</v>
      <v xml:space="preserve">https://creativecommons.org/licenses/by-sa/3.0	</v>
    </spb>
    <spb s="0">
      <v xml:space="preserve">Wikipedia	</v>
      <v xml:space="preserve">CC-BY-SA	</v>
      <v xml:space="preserve">http://en.wikipedia.org/wiki/Tokyo	</v>
      <v xml:space="preserve">http://creativecommons.org/licenses/by-sa/3.0/	</v>
    </spb>
    <spb s="0">
      <v xml:space="preserve">Wikipedia	Wikipedia	Sec	Weathertrends360	</v>
      <v xml:space="preserve">CC-BY-SA	CC-BY-SA			</v>
      <v xml:space="preserve">http://en.wikipedia.org/wiki/Tokyo	http://es.wikipedia.org/wiki/Tokyo	https://www.sec.gov/cgi-bin/browse-edgar?action=getcompany&amp;CIK=0001928858	https://www.weathertrends360.com/	</v>
      <v xml:space="preserve">http://creativecommons.org/licenses/by-sa/3.0/	http://creativecommons.org/licenses/by-sa/3.0/			</v>
    </spb>
    <spb s="0">
      <v xml:space="preserve">Wikipedia	Wikipedia	Wikipedia	Sec	</v>
      <v xml:space="preserve">CC-BY-SA	CC-BY-SA	CC-BY-SA		</v>
      <v xml:space="preserve">http://en.wikipedia.org/wiki/Tokyo	http://es.wikipedia.org/wiki/Tokyo	https://en.wikipedia.org/wiki/Tokyo	https://www.sec.gov/cgi-bin/browse-edgar?action=getcompany&amp;CIK=0001928858	</v>
      <v xml:space="preserve">http://creativecommons.org/licenses/by-sa/3.0/	http://creativecommons.org/licenses/by-sa/3.0/	http://creativecommons.org/licenses/by-sa/3.0/		</v>
    </spb>
    <spb s="25">
      <v>159</v>
      <v>160</v>
      <v>159</v>
      <v>160</v>
      <v>159</v>
      <v>159</v>
      <v>159</v>
      <v>161</v>
      <v>159</v>
    </spb>
    <spb s="2">
      <v>10</v>
      <v>Name</v>
      <v>LearnMoreOnLink</v>
    </spb>
    <spb s="8">
      <v>square km</v>
      <v>2022</v>
    </spb>
    <spb s="0">
      <v xml:space="preserve">	</v>
      <v xml:space="preserve">	</v>
      <v xml:space="preserve">https://en.wikipedia.org/wiki/Tokyo	</v>
      <v xml:space="preserve">https://creativecommons.org/licenses/by-sa/3.0	</v>
    </spb>
    <spb s="0">
      <v xml:space="preserve">Wikipedia	</v>
      <v xml:space="preserve">CC-BY-SA	</v>
      <v xml:space="preserve">http://en.wikipedia.org/wiki/Los_Angeles	</v>
      <v xml:space="preserve">http://creativecommons.org/licenses/by-sa/3.0/	</v>
    </spb>
    <spb s="0">
      <v xml:space="preserve">Wikipedia	Sec	</v>
      <v xml:space="preserve">CC-BY-SA		</v>
      <v xml:space="preserve">http://en.wikipedia.org/wiki/Los_Angeles	https://www.sec.gov/cgi-bin/browse-edgar?action=getcompany&amp;CIK=0001931395	</v>
      <v xml:space="preserve">http://creativecommons.org/licenses/by-sa/3.0/		</v>
    </spb>
    <spb s="0">
      <v xml:space="preserve">Wikipedia	Wikipedia	Sec	</v>
      <v xml:space="preserve">CC-BY-SA	CC-BY-SA		</v>
      <v xml:space="preserve">http://en.wikipedia.org/wiki/Los_Angeles	https://en.wikipedia.org/wiki/Los_Angeles	https://www.sec.gov/cgi-bin/browse-edgar?action=getcompany&amp;CIK=0001931395	</v>
      <v xml:space="preserve">http://creativecommons.org/licenses/by-sa/3.0/	http://creativecommons.org/licenses/by-sa/3.0/		</v>
    </spb>
    <spb s="0">
      <v xml:space="preserve">Wikipedia	Wikipedia	</v>
      <v xml:space="preserve">CC-BY-SA	CC-BY-SA	</v>
      <v xml:space="preserve">http://en.wikipedia.org/wiki/Los_Angeles	http://fr.wikipedia.org/wiki/Los_Angeles	</v>
      <v xml:space="preserve">http://creativecommons.org/licenses/by-sa/3.0/	http://creativecommons.org/licenses/by-sa/3.0/	</v>
    </spb>
    <spb s="18">
      <v>166</v>
      <v>167</v>
      <v>166</v>
      <v>167</v>
      <v>166</v>
      <v>168</v>
      <v>168</v>
      <v>169</v>
    </spb>
    <spb s="0">
      <v xml:space="preserve">	</v>
      <v xml:space="preserve">	</v>
      <v xml:space="preserve">https://en.wikipedia.org/wiki/Los_Angeles	</v>
      <v xml:space="preserve">https://creativecommons.org/licenses/by-sa/3.0	</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0">
      <v xml:space="preserve">US Census	Cia	</v>
      <v xml:space="preserve">		</v>
      <v xml:space="preserve">https://www.census.gov/popest/data/state/asrh/2014/files/SC-EST2014-AGESEX-CIV.csv	https://www.cia.gov/library/publications/the-world-factbook/geos/us.html?Transportation	</v>
      <v xml:space="preserve">		</v>
    </spb>
    <spb s="0">
      <v xml:space="preserve">Wikipedia	Wikipedia	US Census	Cia	US Census	Sec	</v>
      <v xml:space="preserve">CC-BY-SA	CC-BY-SA					</v>
      <v xml:space="preserve">http://en.wikipedia.org/wiki/United_States	https://en.wikipedia.org/wiki/United_States	https://www.census.gov/popest/data/state/asrh/2014/files/SC-EST2014-AGESEX-CIV.csv	https://www.cia.gov/library/publications/the-world-factbook/geos/us.html?Transportation	http://www.census.gov/quickfacts/table/VET605214/	https://www.sec.gov/cgi-bin/browse-edgar?action=getcompany&amp;CIK=0001582635	</v>
      <v xml:space="preserve">http://creativecommons.org/licenses/by-sa/3.0/	http://creativecommons.org/licenses/by-sa/3.0/					</v>
    </spb>
    <spb s="0">
      <v xml:space="preserve">Wikipedia	</v>
      <v xml:space="preserve">CC-BY-SA	</v>
      <v xml:space="preserve">http://en.wikipedia.org/wiki/United_States	</v>
      <v xml:space="preserve">http://creativecommons.org/licenses/by-sa/3.0/	</v>
    </spb>
    <spb s="0">
      <v xml:space="preserve">Wikipedia	US Census	Cia	</v>
      <v xml:space="preserve">CC-BY-SA			</v>
      <v xml:space="preserve">http://en.wikipedia.org/wiki/United_States	https://www.census.gov/popest/data/state/asrh/2014/files/SC-EST2014-AGESEX-CIV.csv	https://www.cia.gov/library/publications/the-world-factbook/geos/us.html?Transportation	</v>
      <v xml:space="preserve">http://creativecommons.org/licenses/by-sa/3.0/			</v>
    </spb>
    <spb s="0">
      <v xml:space="preserve">Wikipedia	US Census	US Census	Sec	</v>
      <v xml:space="preserve">CC-BY-SA				</v>
      <v xml:space="preserve">http://en.wikipedia.org/wiki/United_States	https://www.census.gov/popest/data/state/asrh/2014/files/SC-EST2014-AGESEX-CIV.csv	http://www.census.gov/quickfacts/table/VET605214/	https://www.sec.gov/cgi-bin/browse-edgar?action=getcompany&amp;CIK=0001582635	</v>
      <v xml:space="preserve">http://creativecommons.org/licenses/by-sa/3.0/				</v>
    </spb>
    <spb s="0">
      <v xml:space="preserve">US Census	</v>
      <v xml:space="preserve">	</v>
      <v xml:space="preserve">https://www.census.gov/popest/data/state/asrh/2014/files/SC-EST2014-AGESEX-CIV.csv	</v>
      <v xml:space="preserve">	</v>
    </spb>
    <spb s="0">
      <v xml:space="preserve">Wikipedia	Wikipedia	Wikidata	</v>
      <v xml:space="preserve">CC-BY-SA	CC-BY-SA		</v>
      <v xml:space="preserve">http://en.wikipedia.org/wiki/United_States	https://en.wikipedia.org/wiki/United_States	https://www.wikidata.org/wiki/Q30	</v>
      <v xml:space="preserve">http://creativecommons.org/licenses/by-sa/3.0/	http://creativecommons.org/licenses/by-sa/3.0/		</v>
    </spb>
    <spb s="0">
      <v xml:space="preserve">Wikipedia	US Census	Cia	US Census	Sec	</v>
      <v xml:space="preserve">CC-BY-SA					</v>
      <v xml:space="preserve">http://en.wikipedia.org/wiki/United_States	https://www.census.gov/popest/data/state/asrh/2014/files/SC-EST2014-AGESEX-CIV.csv	https://www.cia.gov/library/publications/the-world-factbook/geos/us.html?Transportation	http://www.census.gov/quickfacts/table/VET605214/	https://www.sec.gov/cgi-bin/browse-edgar?action=getcompany&amp;CIK=0001582635	</v>
      <v xml:space="preserve">http://creativecommons.org/licenses/by-sa/3.0/					</v>
    </spb>
    <spb s="26">
      <v>15</v>
      <v>172</v>
      <v>173</v>
      <v>174</v>
      <v>19</v>
      <v>20</v>
      <v>174</v>
      <v>175</v>
      <v>175</v>
      <v>176</v>
      <v>177</v>
      <v>175</v>
      <v>175</v>
      <v>25</v>
      <v>172</v>
      <v>178</v>
      <v>26</v>
      <v>179</v>
      <v>178</v>
      <v>28</v>
      <v>29</v>
      <v>30</v>
      <v>178</v>
      <v>180</v>
      <v>178</v>
      <v>32</v>
      <v>33</v>
      <v>34</v>
      <v>35</v>
      <v>178</v>
      <v>172</v>
      <v>178</v>
      <v>178</v>
      <v>178</v>
      <v>178</v>
      <v>178</v>
      <v>178</v>
      <v>178</v>
      <v>178</v>
      <v>178</v>
      <v>178</v>
      <v>36</v>
    </spb>
    <spb s="15">
      <v>2019</v>
      <v>2019</v>
      <v>square km</v>
      <v>per thousand (2018)</v>
      <v>2019</v>
      <v>2022</v>
      <v>2018</v>
      <v>per liter (2016)</v>
      <v>2019</v>
      <v>years (2018)</v>
      <v>2019</v>
      <v>per thousand (2018)</v>
      <v>2019</v>
      <v>2017</v>
      <v>2016</v>
      <v>2020</v>
      <v>2016</v>
      <v>2017</v>
      <v>kilotons per year (2016)</v>
      <v>deaths per 100,000 (2017)</v>
      <v>kWh (2014)</v>
      <v>2015</v>
      <v>2018</v>
      <v>2016</v>
      <v>2016</v>
      <v>2016</v>
      <v>2016</v>
      <v>2016</v>
      <v>2015</v>
      <v>2016</v>
      <v>2016</v>
      <v>2017</v>
      <v>2017</v>
      <v>2019</v>
    </spb>
    <spb s="0">
      <v xml:space="preserve">	</v>
      <v xml:space="preserve">	</v>
      <v xml:space="preserve">https://en.wikipedia.org/wiki/United_States	</v>
      <v xml:space="preserve">https://creativecommons.org/licenses/by-sa/3.0	</v>
    </spb>
    <spb s="0">
      <v xml:space="preserve">Wikipedia	</v>
      <v xml:space="preserve">CC-BY-SA	</v>
      <v xml:space="preserve">http://en.wikipedia.org/wiki/New_York	</v>
      <v xml:space="preserve">http://creativecommons.org/licenses/by-sa/3.0/	</v>
    </spb>
    <spb s="0">
      <v xml:space="preserve">Wikipedia	Wikipedia	US Census	US Census	Wikipedia	</v>
      <v xml:space="preserve">CC-BY-SA	CC-BY-SA			CC-BY-SA	</v>
      <v xml:space="preserve">http://en.wikipedia.org/wiki/New_York_(state)	http://en.wikipedia.org/wiki/New_York	https://www.census.gov/popest/data/state/asrh/2014/files/SC-EST2014-AGESEX-CIV.csv	http://www.census.gov/quickfacts/table/WTN220212/36	https://en.wikipedia.org/wiki/New_York_(state)	</v>
      <v xml:space="preserve">http://creativecommons.org/licenses/by-sa/3.0/	http://creativecommons.org/licenses/by-sa/3.0/			http://creativecommons.org/licenses/by-sa/3.0/	</v>
    </spb>
    <spb s="0">
      <v xml:space="preserve">Wikipedia	Wikipedia	</v>
      <v xml:space="preserve">CC-BY-SA	CC-BY-SA	</v>
      <v xml:space="preserve">http://en.wikipedia.org/wiki/New_York_(state)	http://en.wikipedia.org/wiki/New_York	</v>
      <v xml:space="preserve">http://creativecommons.org/licenses/by-sa/3.0/	http://creativecommons.org/licenses/by-sa/3.0/	</v>
    </spb>
    <spb s="0">
      <v xml:space="preserve">Wikipedia	</v>
      <v xml:space="preserve">CC-BY-SA	</v>
      <v xml:space="preserve">http://en.wikipedia.org/wiki/New_York_(state)	</v>
      <v xml:space="preserve">http://creativecommons.org/licenses/by-sa/3.0/	</v>
    </spb>
    <spb s="0">
      <v xml:space="preserve">Wikipedia	Wikipedia	US Census	US Census	</v>
      <v xml:space="preserve">CC-BY-SA	CC-BY-SA			</v>
      <v xml:space="preserve">http://en.wikipedia.org/wiki/New_York_(state)	http://en.wikipedia.org/wiki/New_York	https://www.census.gov/popest/data/state/asrh/2014/files/SC-EST2014-AGESEX-CIV.csv	http://www.census.gov/quickfacts/table/WTN220212/36	</v>
      <v xml:space="preserve">http://creativecommons.org/licenses/by-sa/3.0/	http://creativecommons.org/licenses/by-sa/3.0/			</v>
    </spb>
    <spb s="27">
      <v>184</v>
      <v>185</v>
      <v>178</v>
      <v>178</v>
      <v>185</v>
      <v>186</v>
      <v>187</v>
      <v>178</v>
      <v>185</v>
      <v>178</v>
      <v>188</v>
      <v>188</v>
      <v>178</v>
      <v>178</v>
      <v>178</v>
      <v>178</v>
      <v>188</v>
      <v>178</v>
      <v>178</v>
      <v>178</v>
      <v>178</v>
      <v>178</v>
      <v>178</v>
      <v>178</v>
      <v>178</v>
      <v>178</v>
      <v>188</v>
      <v>178</v>
      <v>178</v>
      <v>178</v>
      <v>178</v>
    </spb>
    <spb s="2">
      <v>11</v>
      <v>Name</v>
      <v>LearnMoreOnLink</v>
    </spb>
    <spb s="28">
      <v>square km</v>
      <v>2015</v>
      <v>2018</v>
      <v>2016</v>
      <v>2016</v>
      <v>2015</v>
      <v>2015</v>
      <v>2010, 2016</v>
      <v>persons (2015)</v>
      <v>persons (2015)</v>
      <v>2015</v>
      <v>2015</v>
      <v>2015</v>
      <v>2015</v>
      <v>persons (2015)</v>
      <v>persons (2015)</v>
      <v>2015</v>
      <v>persons age 16+, 2015</v>
      <v>persons (2015)</v>
      <v>under age 65, 2015</v>
      <v>2015</v>
      <v>persons age 25+, 2015</v>
      <v>persons (2015)</v>
      <v>persons (2015)</v>
      <v>persons (2015)</v>
    </spb>
    <spb s="0">
      <v xml:space="preserve">	</v>
      <v xml:space="preserve">	</v>
      <v xml:space="preserve">https://en.wikipedia.org/wiki/New_York_(state)	</v>
      <v xml:space="preserve">https://creativecommons.org/licenses/by-sa/3.0	</v>
    </spb>
    <spb s="9">
      <v>14</v>
    </spb>
    <spb s="0">
      <v xml:space="preserve">Wikipedia	</v>
      <v xml:space="preserve">CC-BY-SA	</v>
      <v xml:space="preserve">http://en.wikipedia.org/wiki/Melbourne	</v>
      <v xml:space="preserve">http://creativecommons.org/licenses/by-sa/3.0/	</v>
    </spb>
    <spb s="0">
      <v xml:space="preserve">Wikipedia	piao.ctrip.com	Facebook	Walkscore	</v>
      <v xml:space="preserve">CC-BY-SA				</v>
      <v xml:space="preserve">http://en.wikipedia.org/wiki/Melbourne	http://piao.ctrip.com/dest/t136496.html	https://www.facebook.com/cityofmelbourne	https://www.walkscore.com/AU-VIC/Melbourne	</v>
      <v xml:space="preserve">http://creativecommons.org/licenses/by-sa/3.0/				</v>
    </spb>
    <spb s="0">
      <v xml:space="preserve">Wikipedia	Wikipedia	</v>
      <v xml:space="preserve">CC-BY-SA	CC-BY-SA	</v>
      <v xml:space="preserve">http://en.wikipedia.org/wiki/Melbourne	http://it.wikipedia.org/wiki/Melbourne	</v>
      <v xml:space="preserve">http://creativecommons.org/licenses/by-sa/3.0/	http://creativecommons.org/licenses/by-sa/3.0/	</v>
    </spb>
    <spb s="0">
      <v xml:space="preserve">Wikipedia	piao.ctrip.com	Wikipedia	Facebook	Sec	Walkscore	</v>
      <v xml:space="preserve">CC-BY-SA		CC-BY-SA				</v>
      <v xml:space="preserve">http://en.wikipedia.org/wiki/Melbourne	http://piao.ctrip.com/dest/t136496.html	https://en.wikipedia.org/wiki/Melbourne	https://www.facebook.com/cityofmelbourne	https://www.sec.gov/cgi-bin/browse-edgar?action=getcompany&amp;CIK=0001345099	https://www.walkscore.com/AU-VIC/Melbourne	</v>
      <v xml:space="preserve">http://creativecommons.org/licenses/by-sa/3.0/		http://creativecommons.org/licenses/by-sa/3.0/				</v>
    </spb>
    <spb s="0">
      <v xml:space="preserve">Wikipedia	Facebook	Sec	Walkscore	</v>
      <v xml:space="preserve">CC-BY-SA				</v>
      <v xml:space="preserve">http://en.wikipedia.org/wiki/Melbourne	https://www.facebook.com/cityofmelbourne	https://www.sec.gov/cgi-bin/browse-edgar?action=getcompany&amp;CIK=0001345099	https://www.walkscore.com/AU-VIC/Melbourne	</v>
      <v xml:space="preserve">http://creativecommons.org/licenses/by-sa/3.0/				</v>
    </spb>
    <spb s="29">
      <v>194</v>
      <v>195</v>
      <v>196</v>
      <v>196</v>
      <v>194</v>
      <v>195</v>
      <v>194</v>
      <v>197</v>
      <v>198</v>
    </spb>
    <spb s="0">
      <v xml:space="preserve">	</v>
      <v xml:space="preserve">	</v>
      <v xml:space="preserve">https://en.wikipedia.org/wiki/Melbourne	</v>
      <v xml:space="preserve">https://creativecommons.org/licenses/by-sa/3.0	</v>
    </spb>
    <spb s="0">
      <v xml:space="preserve">Wikipedia	</v>
      <v xml:space="preserve">CC-BY-SA	</v>
      <v xml:space="preserve">http://en.wikipedia.org/wiki/Montreal	</v>
      <v xml:space="preserve">http://creativecommons.org/licenses/by-sa/3.0/	</v>
    </spb>
    <spb s="0">
      <v xml:space="preserve">Wikipedia	Wikidata	Wikidata	Sec	Weathertrends360	</v>
      <v xml:space="preserve">CC-BY-SA					</v>
      <v xml:space="preserve">http://en.wikipedia.org/wiki/Montreal	https://www.wikidata.org/wiki/Q232196	https://www.wikidata.org/wiki/Q340	https://www.sec.gov/cgi-bin/browse-edgar?action=getcompany&amp;CIK=0001913579	https://www.weathertrends360.com/	</v>
      <v xml:space="preserve">http://creativecommons.org/licenses/by-sa/3.0/					</v>
    </spb>
    <spb s="0">
      <v xml:space="preserve">Wikipedia	Wikipedia	Sec	Walkscore	</v>
      <v xml:space="preserve">CC-BY-SA	CC-BY-SA			</v>
      <v xml:space="preserve">http://en.wikipedia.org/wiki/Montreal	https://en.wikipedia.org/wiki/Montreal	https://www.sec.gov/cgi-bin/browse-edgar?action=getcompany&amp;CIK=0001913579	https://www.walkscore.com/CA-QC/Montréal	</v>
      <v xml:space="preserve">http://creativecommons.org/licenses/by-sa/3.0/	http://creativecommons.org/licenses/by-sa/3.0/			</v>
    </spb>
    <spb s="0">
      <v xml:space="preserve">Wikipedia	Walkscore	</v>
      <v xml:space="preserve">CC-BY-SA		</v>
      <v xml:space="preserve">http://en.wikipedia.org/wiki/Montreal	https://www.walkscore.com/CA-QC/Montréal	</v>
      <v xml:space="preserve">http://creativecommons.org/licenses/by-sa/3.0/		</v>
    </spb>
    <spb s="16">
      <v>201</v>
      <v>202</v>
      <v>201</v>
      <v>202</v>
      <v>201</v>
      <v>203</v>
      <v>204</v>
    </spb>
    <spb s="0">
      <v xml:space="preserve">	</v>
      <v xml:space="preserve">	</v>
      <v xml:space="preserve">https://en.wikipedia.org/wiki/Montreal	</v>
      <v xml:space="preserve">https://creativecommons.org/licenses/by-sa/3.0	</v>
    </spb>
    <spb s="0">
      <v xml:space="preserve">Wikipedia	Cia	travel.state.gov	</v>
      <v xml:space="preserve">CC-BY-SA			</v>
      <v xml:space="preserve">http://en.wikipedia.org/wiki/Canada	https://www.cia.gov/library/publications/the-world-factbook/geos/ca.html?Transportation	https://travel.state.gov/content/travel/en/international-travel/International-Travel-Country-Information-Pages/Canada.html	</v>
      <v xml:space="preserve">http://creativecommons.org/licenses/by-sa/3.0/			</v>
    </spb>
    <spb s="0">
      <v xml:space="preserve">Wikipedia	Wikipedia	Cia	</v>
      <v xml:space="preserve">CC-BY-SA	CC-BY-SA		</v>
      <v xml:space="preserve">http://en.wikipedia.org/wiki/Canada	http://fr.wikipedia.org/wiki/Canada	https://www.cia.gov/library/publications/the-world-factbook/geos/ca.html?Transportation	</v>
      <v xml:space="preserve">http://creativecommons.org/licenses/by-sa/3.0/	http://creativecommons.org/licenses/by-sa/3.0/		</v>
    </spb>
    <spb s="0">
      <v xml:space="preserve">Wikipedia	Wikipedia	Cia	travel.state.gov	Sec	www150.statcan.gc.ca	</v>
      <v xml:space="preserve">CC-BY-SA	CC-BY-SA					</v>
      <v xml:space="preserve">http://en.wikipedia.org/wiki/Canada	https://en.wikipedia.org/wiki/Canada	https://www.cia.gov/library/publications/the-world-factbook/geos/ca.html?Transportation	https://travel.state.gov/content/travel/en/international-travel/International-Travel-Country-Information-Pages/Canada.html	https://www.sec.gov/cgi-bin/browse-edgar?action=getcompany&amp;CIK=0001932778	https://www150.statcan.gc.ca/t1/tbl1/en/tv.action?pid=3410000301	</v>
      <v xml:space="preserve">http://creativecommons.org/licenses/by-sa/3.0/	http://creativecommons.org/licenses/by-sa/3.0/					</v>
    </spb>
    <spb s="0">
      <v xml:space="preserve">Wikipedia	</v>
      <v xml:space="preserve">CC-BY-SA	</v>
      <v xml:space="preserve">http://en.wikipedia.org/wiki/Canada	</v>
      <v xml:space="preserve">http://creativecommons.org/licenses/by-sa/3.0/	</v>
    </spb>
    <spb s="0">
      <v xml:space="preserve">Wikipedia	Cia	</v>
      <v xml:space="preserve">CC-BY-SA		</v>
      <v xml:space="preserve">http://en.wikipedia.org/wiki/Canada	https://www.cia.gov/library/publications/the-world-factbook/geos/ca.html?Transportation	</v>
      <v xml:space="preserve">http://creativecommons.org/licenses/by-sa/3.0/		</v>
    </spb>
    <spb s="0">
      <v xml:space="preserve">Cia	</v>
      <v xml:space="preserve">	</v>
      <v xml:space="preserve">https://www.cia.gov/library/publications/the-world-factbook/geos/ca.html?Transportation	</v>
      <v xml:space="preserve">	</v>
    </spb>
    <spb s="0">
      <v xml:space="preserve">Wikipedia	Wikipedia	Wikidata	</v>
      <v xml:space="preserve">CC-BY-SA	CC-BY-SA		</v>
      <v xml:space="preserve">http://en.wikipedia.org/wiki/Canada	https://en.wikipedia.org/wiki/Canada	https://www.wikidata.org/wiki/Q16	</v>
      <v xml:space="preserve">http://creativecommons.org/licenses/by-sa/3.0/	http://creativecommons.org/licenses/by-sa/3.0/		</v>
    </spb>
    <spb s="0">
      <v xml:space="preserve">Wikipedia	Wikipedia	Cia	travel.state.gov	Sec	</v>
      <v xml:space="preserve">CC-BY-SA	CC-BY-SA				</v>
      <v xml:space="preserve">http://en.wikipedia.org/wiki/Canada	http://fr.wikipedia.org/wiki/Canada	https://www.cia.gov/library/publications/the-world-factbook/geos/ca.html?Transportation	https://travel.state.gov/content/travel/en/international-travel/International-Travel-Country-Information-Pages/Canada.html	https://www.sec.gov/cgi-bin/browse-edgar?action=getcompany&amp;CIK=0001932778	</v>
      <v xml:space="preserve">http://creativecommons.org/licenses/by-sa/3.0/	http://creativecommons.org/licenses/by-sa/3.0/				</v>
    </spb>
    <spb s="17">
      <v>15</v>
      <v>207</v>
      <v>208</v>
      <v>209</v>
      <v>19</v>
      <v>210</v>
      <v>209</v>
      <v>210</v>
      <v>210</v>
      <v>211</v>
      <v>210</v>
      <v>210</v>
      <v>212</v>
      <v>25</v>
      <v>207</v>
      <v>212</v>
      <v>26</v>
      <v>213</v>
      <v>212</v>
      <v>28</v>
      <v>29</v>
      <v>30</v>
      <v>212</v>
      <v>212</v>
      <v>214</v>
      <v>212</v>
      <v>32</v>
      <v>33</v>
      <v>34</v>
      <v>35</v>
      <v>212</v>
      <v>207</v>
      <v>212</v>
      <v>212</v>
      <v>212</v>
      <v>212</v>
      <v>212</v>
      <v>212</v>
      <v>212</v>
      <v>212</v>
      <v>212</v>
      <v>212</v>
      <v>36</v>
    </spb>
    <spb s="15">
      <v>2019</v>
      <v>2019</v>
      <v>square km</v>
      <v>per thousand (2018)</v>
      <v>2021</v>
      <v>2019</v>
      <v>2018</v>
      <v>per liter (2016)</v>
      <v>2019</v>
      <v>years (2018)</v>
      <v>2018</v>
      <v>per thousand (2018)</v>
      <v>2019</v>
      <v>2017</v>
      <v>2016</v>
      <v>2019</v>
      <v>2016</v>
      <v>2017</v>
      <v>kilotons per year (2016)</v>
      <v>deaths per 100,000 (2017)</v>
      <v>kWh (2014)</v>
      <v>2015</v>
      <v>2018</v>
      <v>2013</v>
      <v>2013</v>
      <v>2013</v>
      <v>2013</v>
      <v>2013</v>
      <v>2015</v>
      <v>2013</v>
      <v>2013</v>
      <v>2017</v>
      <v>2017</v>
      <v>2019</v>
    </spb>
    <spb s="0">
      <v xml:space="preserve">	</v>
      <v xml:space="preserve">	</v>
      <v xml:space="preserve">https://en.wikipedia.org/wiki/Canada	</v>
      <v xml:space="preserve">https://creativecommons.org/licenses/by-sa/3.0	</v>
    </spb>
    <spb s="0">
      <v xml:space="preserve">Wikipedia	Wikipedia	</v>
      <v xml:space="preserve">CC-BY-SA	CC-BY-SA	</v>
      <v xml:space="preserve">http://en.wikipedia.org/wiki/Munich	http://fr.wikipedia.org/wiki/Munich	</v>
      <v xml:space="preserve">http://creativecommons.org/licenses/by-sa/3.0/	http://creativecommons.org/licenses/by-sa/3.0/	</v>
    </spb>
    <spb s="0">
      <v xml:space="preserve">Wikipedia	Youtube	Wikipedia	Sec	</v>
      <v xml:space="preserve">CC-BY-SA		CC-BY-SA		</v>
      <v xml:space="preserve">http://en.wikipedia.org/wiki/Munich	https://www.youtube.com/user/MUENCHENdeVIDEOS	https://en.wikipedia.org/wiki/Munich	https://www.sec.gov/cgi-bin/browse-edgar?action=getcompany&amp;CIK=0001897388	</v>
      <v xml:space="preserve">http://creativecommons.org/licenses/by-sa/3.0/		http://creativecommons.org/licenses/by-sa/3.0/		</v>
    </spb>
    <spb s="0">
      <v xml:space="preserve">Wikipedia	</v>
      <v xml:space="preserve">CC-BY-SA	</v>
      <v xml:space="preserve">http://en.wikipedia.org/wiki/Munich	</v>
      <v xml:space="preserve">http://creativecommons.org/licenses/by-sa/3.0/	</v>
    </spb>
    <spb s="30">
      <v>218</v>
      <v>219</v>
      <v>219</v>
      <v>220</v>
      <v>219</v>
    </spb>
    <spb s="0">
      <v xml:space="preserve">	</v>
      <v xml:space="preserve">	</v>
      <v xml:space="preserve">https://en.wikipedia.org/wiki/Munich	</v>
      <v xml:space="preserve">https://creativecommons.org/licenses/by-sa/3.0	</v>
    </spb>
    <spb s="0">
      <v xml:space="preserve">Wikipedia	Wikipedia	</v>
      <v xml:space="preserve">CC-BY-SA	CC-BY-SA	</v>
      <v xml:space="preserve">http://en.wikipedia.org/wiki/Paris	http://fr.wikipedia.org/wiki/Paris	</v>
      <v xml:space="preserve">http://creativecommons.org/licenses/by-sa/3.0/	http://creativecommons.org/licenses/by-sa/3.0/	</v>
    </spb>
    <spb s="0">
      <v xml:space="preserve">Wikipedia	Twitter	Sec	Weathertrends360	</v>
      <v xml:space="preserve">CC-BY-SA				</v>
      <v xml:space="preserve">http://en.wikipedia.org/wiki/Paris	https://twitter.com/Paris	https://www.sec.gov/cgi-bin/browse-edgar?action=getcompany&amp;CIK=0001929509	https://www.weathertrends360.com/	</v>
      <v xml:space="preserve">http://creativecommons.org/licenses/by-sa/3.0/				</v>
    </spb>
    <spb s="0">
      <v xml:space="preserve">Wikipedia	</v>
      <v xml:space="preserve">CC-BY-SA	</v>
      <v xml:space="preserve">http://en.wikipedia.org/wiki/Paris	</v>
      <v xml:space="preserve">http://creativecommons.org/licenses/by-sa/3.0/	</v>
    </spb>
    <spb s="0">
      <v xml:space="preserve">Wikipedia	Wikipedia	Sec	</v>
      <v xml:space="preserve">CC-BY-SA	CC-BY-SA		</v>
      <v xml:space="preserve">http://en.wikipedia.org/wiki/Paris	https://en.wikipedia.org/wiki/Paris	https://www.sec.gov/cgi-bin/browse-edgar?action=getcompany&amp;CIK=0001929509	</v>
      <v xml:space="preserve">http://creativecommons.org/licenses/by-sa/3.0/	http://creativecommons.org/licenses/by-sa/3.0/		</v>
    </spb>
    <spb s="0">
      <v xml:space="preserve">Wikipedia	Wikipedia	Wikipedia	Wikidata	Wikipedia	</v>
      <v xml:space="preserve">CC-BY-SA	CC-BY-SA	CC-BY-SA		CC-BY-SA	</v>
      <v xml:space="preserve">http://en.wikipedia.org/wiki/Paris	http://de.wikipedia.org/wiki/Paris	http://fr.wikipedia.org/wiki/Paris	https://www.wikidata.org/wiki/Q90	http://sco.wikipedia.org/wiki/Leet_o_sister_an_pairtner_ceeties_o_Paris	</v>
      <v xml:space="preserve">http://creativecommons.org/licenses/by-sa/3.0/	http://creativecommons.org/licenses/by-sa/3.0/	http://creativecommons.org/licenses/by-sa/3.0/		http://creativecommons.org/licenses/by-sa/3.0/	</v>
    </spb>
    <spb s="1">
      <v>223</v>
      <v>224</v>
      <v>224</v>
      <v>225</v>
      <v>226</v>
      <v>227</v>
    </spb>
    <spb s="8">
      <v>square km</v>
      <v>2015</v>
    </spb>
    <spb s="0">
      <v xml:space="preserve">	</v>
      <v xml:space="preserve">	</v>
      <v xml:space="preserve">https://en.wikipedia.org/wiki/Paris	</v>
      <v xml:space="preserve">https://creativecommons.org/licenses/by-sa/3.0	</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Cia	</v>
      <v xml:space="preserve">CC-BY-SA		</v>
      <v xml:space="preserve">http://en.wikipedia.org/wiki/France	https://www.cia.gov/library/publications/the-world-factbook/geos/fr.html?Transportation	</v>
      <v xml:space="preserve">http://creativecommons.org/licenses/by-sa/3.0/		</v>
    </spb>
    <spb s="0">
      <v xml:space="preserve">Wikipedia	Wikipedia	Cia	travel.state.gov	Sec	</v>
      <v xml:space="preserve">CC-BY-SA	CC-BY-SA				</v>
      <v xml:space="preserve">http://en.wikipedia.org/wiki/France	https://en.wikipedia.org/wiki/France	https://www.cia.gov/library/publications/the-world-factbook/geos/fr.html?Transportation	https://travel.state.gov/content/travel/en/international-travel/International-Travel-Country-Information-Pages/Monaco.html	https://www.sec.gov/cgi-bin/browse-edgar?action=getcompany&amp;CIK=0001929509	</v>
      <v xml:space="preserve">http://creativecommons.org/licenses/by-sa/3.0/	http://creativecommons.org/licenses/by-sa/3.0/				</v>
    </spb>
    <spb s="0">
      <v xml:space="preserve">Wikipedia	</v>
      <v xml:space="preserve">CC-BY-SA	</v>
      <v xml:space="preserve">http://en.wikipedia.org/wiki/France	</v>
      <v xml:space="preserve">http://creativecommons.org/licenses/by-sa/3.0/	</v>
    </spb>
    <spb s="0">
      <v xml:space="preserve">Wikipedia	Wikipedia	Cia	travel.state.gov	Sec	</v>
      <v xml:space="preserve">CC-BY-SA	CC-BY-SA				</v>
      <v xml:space="preserve">http://en.wikipedia.org/wiki/France	http://fr.wikipedia.org/wiki/France	https://www.cia.gov/library/publications/the-world-factbook/geos/fr.html?Transportation	https://travel.state.gov/content/travel/en/international-travel/International-Travel-Country-Information-Pages/Monaco.html	https://www.sec.gov/cgi-bin/browse-edgar?action=getcompany&amp;CIK=0001929509	</v>
      <v xml:space="preserve">http://creativecommons.org/licenses/by-sa/3.0/	http://creativecommons.org/licenses/by-sa/3.0/				</v>
    </spb>
    <spb s="0">
      <v xml:space="preserve">Cia	</v>
      <v xml:space="preserve">	</v>
      <v xml:space="preserve">https://www.cia.gov/library/publications/the-world-factbook/geos/fr.html?Transportation	</v>
      <v xml:space="preserve">	</v>
    </spb>
    <spb s="31">
      <v>15</v>
      <v>231</v>
      <v>232</v>
      <v>233</v>
      <v>19</v>
      <v>20</v>
      <v>233</v>
      <v>234</v>
      <v>234</v>
      <v>232</v>
      <v>235</v>
      <v>234</v>
      <v>236</v>
      <v>25</v>
      <v>231</v>
      <v>236</v>
      <v>26</v>
      <v>234</v>
      <v>236</v>
      <v>28</v>
      <v>29</v>
      <v>30</v>
      <v>236</v>
      <v>236</v>
      <v>235</v>
      <v>236</v>
      <v>32</v>
      <v>33</v>
      <v>34</v>
      <v>35</v>
      <v>236</v>
      <v>231</v>
      <v>236</v>
      <v>236</v>
      <v>236</v>
      <v>236</v>
      <v>236</v>
      <v>236</v>
      <v>236</v>
      <v>236</v>
      <v>236</v>
      <v>236</v>
      <v>36</v>
    </spb>
    <spb s="15">
      <v>2019</v>
      <v>2019</v>
      <v>square km</v>
      <v>per thousand (2018)</v>
      <v>2019</v>
      <v>2019</v>
      <v>2018</v>
      <v>per liter (2016)</v>
      <v>2019</v>
      <v>years (2018)</v>
      <v>2018</v>
      <v>per thousand (2018)</v>
      <v>2019</v>
      <v>2017</v>
      <v>2016</v>
      <v>2019</v>
      <v>2016</v>
      <v>2018</v>
      <v>kilotons per year (2014)</v>
      <v>deaths per 100,000 (2017)</v>
      <v>kWh (2014)</v>
      <v>2015</v>
      <v>2018</v>
      <v>2017</v>
      <v>2017</v>
      <v>2017</v>
      <v>2017</v>
      <v>2017</v>
      <v>2015</v>
      <v>2017</v>
      <v>2017</v>
      <v>2017</v>
      <v>2017</v>
      <v>2019</v>
    </spb>
    <spb s="0">
      <v xml:space="preserve">	</v>
      <v xml:space="preserve">	</v>
      <v xml:space="preserve">https://en.wikipedia.org/wiki/France	</v>
      <v xml:space="preserve">https://creativecommons.org/licenses/by-sa/3.0	</v>
    </spb>
    <spb s="0">
      <v xml:space="preserve">Wikipedia	Wikipedia	Wikipedia	Wikipedia	</v>
      <v xml:space="preserve">CC-BY-SA	CC-BY-SA	CC-BY-SA	CC-BY-SA	</v>
      <v xml:space="preserve">http://en.wikipedia.org/wiki/Seattle	http://de.wikipedia.org/wiki/Seattle	http://es.wikipedia.org/wiki/Seattle	http://fr.wikipedia.org/wiki/Seattle	</v>
      <v xml:space="preserve">http://creativecommons.org/licenses/by-sa/3.0/	http://creativecommons.org/licenses/by-sa/3.0/	http://creativecommons.org/licenses/by-sa/3.0/	http://creativecommons.org/licenses/by-sa/3.0/	</v>
    </spb>
    <spb s="0">
      <v xml:space="preserve">Wikipedia	Sec	</v>
      <v xml:space="preserve">CC-BY-SA		</v>
      <v xml:space="preserve">http://en.wikipedia.org/wiki/Seattle	https://www.sec.gov/cgi-bin/browse-edgar?action=getcompany&amp;CIK=0001930189	</v>
      <v xml:space="preserve">http://creativecommons.org/licenses/by-sa/3.0/		</v>
    </spb>
    <spb s="0">
      <v xml:space="preserve">Wikipedia	</v>
      <v xml:space="preserve">CC-BY-SA	</v>
      <v xml:space="preserve">http://en.wikipedia.org/wiki/Seattle	</v>
      <v xml:space="preserve">http://creativecommons.org/licenses/by-sa/3.0/	</v>
    </spb>
    <spb s="0">
      <v xml:space="preserve">Wikipedia	Wikipedia	Sec	</v>
      <v xml:space="preserve">CC-BY-SA	CC-BY-SA		</v>
      <v xml:space="preserve">http://en.wikipedia.org/wiki/Seattle	https://en.wikipedia.org/wiki/Seattle	https://www.sec.gov/cgi-bin/browse-edgar?action=getcompany&amp;CIK=0001930189	</v>
      <v xml:space="preserve">http://creativecommons.org/licenses/by-sa/3.0/	http://creativecommons.org/licenses/by-sa/3.0/		</v>
    </spb>
    <spb s="0">
      <v xml:space="preserve">Wikipedia	Wikipedia	</v>
      <v xml:space="preserve">CC-BY-SA	CC-BY-SA	</v>
      <v xml:space="preserve">http://en.wikipedia.org/wiki/Seattle	https://en.wikipedia.org/wiki/Seattle	</v>
      <v xml:space="preserve">http://creativecommons.org/licenses/by-sa/3.0/	http://creativecommons.org/licenses/by-sa/3.0/	</v>
    </spb>
    <spb s="0">
      <v xml:space="preserve">Wikipedia	Wikipedia	</v>
      <v xml:space="preserve">CC-BY-SA	CC-BY-SA	</v>
      <v xml:space="preserve">http://en.wikipedia.org/wiki/Seattle	http://fr.wikipedia.org/wiki/Seattle	</v>
      <v xml:space="preserve">http://creativecommons.org/licenses/by-sa/3.0/	http://creativecommons.org/licenses/by-sa/3.0/	</v>
    </spb>
    <spb s="18">
      <v>240</v>
      <v>241</v>
      <v>242</v>
      <v>241</v>
      <v>242</v>
      <v>243</v>
      <v>244</v>
      <v>245</v>
    </spb>
    <spb s="0">
      <v xml:space="preserve">	</v>
      <v xml:space="preserve">	</v>
      <v xml:space="preserve">https://en.wikipedia.org/wiki/Seattle	</v>
      <v xml:space="preserve">https://creativecommons.org/licenses/by-sa/3.0	</v>
    </spb>
    <spb s="0">
      <v xml:space="preserve">Wikipedia	Wikipedia	Wikipedia	</v>
      <v xml:space="preserve">CC-BY-SA	CC-BY-SA	CC-BY-SA	</v>
      <v xml:space="preserve">http://en.wikipedia.org/wiki/Vancouver	http://es.wikipedia.org/wiki/Vancouver	http://fr.wikipedia.org/wiki/Vancouver	</v>
      <v xml:space="preserve">http://creativecommons.org/licenses/by-sa/3.0/	http://creativecommons.org/licenses/by-sa/3.0/	http://creativecommons.org/licenses/by-sa/3.0/	</v>
    </spb>
    <spb s="0">
      <v xml:space="preserve">Wikipedia	Sec	Walkscore	Weathertrends360	</v>
      <v xml:space="preserve">CC-BY-SA				</v>
      <v xml:space="preserve">http://en.wikipedia.org/wiki/Vancouver	https://www.sec.gov/cgi-bin/browse-edgar?action=getcompany&amp;CIK=0001932778	https://www.walkscore.com/CA-BC/Vancouver	https://www.weathertrends360.com/	</v>
      <v xml:space="preserve">http://creativecommons.org/licenses/by-sa/3.0/				</v>
    </spb>
    <spb s="0">
      <v xml:space="preserve">Wikipedia	</v>
      <v xml:space="preserve">CC-BY-SA	</v>
      <v xml:space="preserve">http://en.wikipedia.org/wiki/Vancouver	</v>
      <v xml:space="preserve">http://creativecommons.org/licenses/by-sa/3.0/	</v>
    </spb>
    <spb s="0">
      <v xml:space="preserve">Wikipedia	Wikipedia	Sec	Walkscore	</v>
      <v xml:space="preserve">CC-BY-SA	CC-BY-SA			</v>
      <v xml:space="preserve">http://en.wikipedia.org/wiki/Vancouver	https://en.wikipedia.org/wiki/Vancouver	https://www.sec.gov/cgi-bin/browse-edgar?action=getcompany&amp;CIK=0001932778	https://www.walkscore.com/CA-BC/Vancouver	</v>
      <v xml:space="preserve">http://creativecommons.org/licenses/by-sa/3.0/	http://creativecommons.org/licenses/by-sa/3.0/			</v>
    </spb>
    <spb s="0">
      <v xml:space="preserve">Wikipedia	Sec	Walkscore	</v>
      <v xml:space="preserve">CC-BY-SA			</v>
      <v xml:space="preserve">http://en.wikipedia.org/wiki/Vancouver	https://www.sec.gov/cgi-bin/browse-edgar?action=getcompany&amp;CIK=0001932778	https://www.walkscore.com/CA-BC/Vancouver	</v>
      <v xml:space="preserve">http://creativecommons.org/licenses/by-sa/3.0/			</v>
    </spb>
    <spb s="18">
      <v>248</v>
      <v>249</v>
      <v>250</v>
      <v>249</v>
      <v>250</v>
      <v>251</v>
      <v>252</v>
      <v>250</v>
    </spb>
    <spb s="0">
      <v xml:space="preserve">	</v>
      <v xml:space="preserve">	</v>
      <v xml:space="preserve">https://en.wikipedia.org/wiki/Vancouver	</v>
      <v xml:space="preserve">https://creativecommons.org/licenses/by-sa/3.0	</v>
    </spb>
    <spb s="0">
      <v xml:space="preserve">Wikipedia	Cia	travel.state.gov	</v>
      <v xml:space="preserve">CC-BY-SA			</v>
      <v xml:space="preserve">http://en.wikipedia.org/wiki/Austria	https://www.cia.gov/library/publications/the-world-factbook/geos/au.html?Transportation	https://travel.state.gov/content/travel/en/international-travel/International-Travel-Country-Information-Pages/Austria.html	</v>
      <v xml:space="preserve">http://creativecommons.org/licenses/by-sa/3.0/			</v>
    </spb>
    <spb s="0">
      <v xml:space="preserve">Wikipedia	Wikipedia	Cia	</v>
      <v xml:space="preserve">CC-BY-SA	CC-BY-SA		</v>
      <v xml:space="preserve">http://es.wikipedia.org/wiki/Austria	http://fr.wikipedia.org/wiki/Autriche	https://www.cia.gov/library/publications/the-world-factbook/geos/au.html?Transportation	</v>
      <v xml:space="preserve">http://creativecommons.org/licenses/by-sa/3.0/	http://creativecommons.org/licenses/by-sa/3.0/		</v>
    </spb>
    <spb s="0">
      <v xml:space="preserve">Wikipedia	Wikipedia	Cia	travel.state.gov	Sec	</v>
      <v xml:space="preserve">CC-BY-SA	CC-BY-SA				</v>
      <v xml:space="preserve">http://en.wikipedia.org/wiki/Austria	https://en.wikipedia.org/wiki/Austria	https://www.cia.gov/library/publications/the-world-factbook/geos/au.html?Transportation	https://travel.state.gov/content/travel/en/international-travel/International-Travel-Country-Information-Pages/Austria.html	https://www.sec.gov/cgi-bin/browse-edgar?action=getcompany&amp;CIK=0001876820	</v>
      <v xml:space="preserve">http://creativecommons.org/licenses/by-sa/3.0/	http://creativecommons.org/licenses/by-sa/3.0/				</v>
    </spb>
    <spb s="0">
      <v xml:space="preserve">Wikipedia	</v>
      <v xml:space="preserve">CC-BY-SA	</v>
      <v xml:space="preserve">http://en.wikipedia.org/wiki/Austria	</v>
      <v xml:space="preserve">http://creativecommons.org/licenses/by-sa/3.0/	</v>
    </spb>
    <spb s="0">
      <v xml:space="preserve">Wikipedia	Cia	</v>
      <v xml:space="preserve">CC-BY-SA		</v>
      <v xml:space="preserve">http://en.wikipedia.org/wiki/Austria	https://www.cia.gov/library/publications/the-world-factbook/geos/au.html?Transportation	</v>
      <v xml:space="preserve">http://creativecommons.org/licenses/by-sa/3.0/		</v>
    </spb>
    <spb s="0">
      <v xml:space="preserve">Wikipedia	Wikipedia	Cia	travel.state.gov	Sec	</v>
      <v xml:space="preserve">CC-BY-SA	CC-BY-SA				</v>
      <v xml:space="preserve">http://en.wikipedia.org/wiki/Austria	http://fr.wikipedia.org/wiki/Autriche	https://www.cia.gov/library/publications/the-world-factbook/geos/au.html?Transportation	https://travel.state.gov/content/travel/en/international-travel/International-Travel-Country-Information-Pages/Austria.html	https://www.sec.gov/cgi-bin/browse-edgar?action=getcompany&amp;CIK=0001876820	</v>
      <v xml:space="preserve">http://creativecommons.org/licenses/by-sa/3.0/	http://creativecommons.org/licenses/by-sa/3.0/				</v>
    </spb>
    <spb s="0">
      <v xml:space="preserve">travel.state.gov	</v>
      <v xml:space="preserve">	</v>
      <v xml:space="preserve">https://travel.state.gov/content/travel/en/international-travel/International-Travel-Country-Information-Pages/Austria.html	</v>
      <v xml:space="preserve">	</v>
    </spb>
    <spb s="0">
      <v xml:space="preserve">Cia	</v>
      <v xml:space="preserve">	</v>
      <v xml:space="preserve">https://www.cia.gov/library/publications/the-world-factbook/geos/au.html?Transportation	</v>
      <v xml:space="preserve">	</v>
    </spb>
    <spb s="32">
      <v>15</v>
      <v>255</v>
      <v>256</v>
      <v>257</v>
      <v>19</v>
      <v>20</v>
      <v>257</v>
      <v>258</v>
      <v>258</v>
      <v>259</v>
      <v>260</v>
      <v>258</v>
      <v>261</v>
      <v>262</v>
      <v>25</v>
      <v>255</v>
      <v>262</v>
      <v>26</v>
      <v>258</v>
      <v>262</v>
      <v>28</v>
      <v>29</v>
      <v>30</v>
      <v>262</v>
      <v>262</v>
      <v>260</v>
      <v>262</v>
      <v>32</v>
      <v>33</v>
      <v>34</v>
      <v>35</v>
      <v>262</v>
      <v>255</v>
      <v>262</v>
      <v>262</v>
      <v>262</v>
      <v>262</v>
      <v>262</v>
      <v>262</v>
      <v>262</v>
      <v>262</v>
      <v>262</v>
      <v>262</v>
      <v>36</v>
    </spb>
    <spb s="2">
      <v>12</v>
      <v>Name</v>
      <v>LearnMoreOnLink</v>
    </spb>
    <spb s="15">
      <v>2019</v>
      <v>2019</v>
      <v>square km</v>
      <v>per thousand (2018)</v>
      <v>2019</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0">
      <v xml:space="preserve">	</v>
      <v xml:space="preserve">	</v>
      <v xml:space="preserve">https://en.wikipedia.org/wiki/Austria	</v>
      <v xml:space="preserve">https://creativecommons.org/licenses/by-sa/3.0	</v>
    </spb>
    <spb s="0">
      <v xml:space="preserve">Wikipedia	Cia	travel.state.gov	</v>
      <v xml:space="preserve">CC-BY-SA			</v>
      <v xml:space="preserve">http://en.wikipedia.org/wiki/Belgium	https://www.cia.gov/library/publications/the-world-factbook/geos/be.html?Transportation	https://travel.state.gov/content/travel/en/international-travel/International-Travel-Country-Information-Pages/Belgium.html	</v>
      <v xml:space="preserve">http://creativecommons.org/licenses/by-sa/3.0/			</v>
    </spb>
    <spb s="0">
      <v xml:space="preserve">Cia	</v>
      <v xml:space="preserve">	</v>
      <v xml:space="preserve">https://www.cia.gov/library/publications/the-world-factbook/geos/be.html?Transportation	</v>
      <v xml:space="preserve">	</v>
    </spb>
    <spb s="0">
      <v xml:space="preserve">Wikipedia	Wikipedia	Cia	travel.state.gov	Sec	</v>
      <v xml:space="preserve">CC-BY-SA	CC-BY-SA				</v>
      <v xml:space="preserve">http://en.wikipedia.org/wiki/Belgium	https://en.wikipedia.org/wiki/Belgium	https://www.cia.gov/library/publications/the-world-factbook/geos/be.html?Transportation	https://travel.state.gov/content/travel/en/international-travel/International-Travel-Country-Information-Pages/Belgium.html	https://www.sec.gov/cgi-bin/browse-edgar?action=getcompany&amp;CIK=0001911216	</v>
      <v xml:space="preserve">http://creativecommons.org/licenses/by-sa/3.0/	http://creativecommons.org/licenses/by-sa/3.0/				</v>
    </spb>
    <spb s="0">
      <v xml:space="preserve">Wikipedia	</v>
      <v xml:space="preserve">CC-BY-SA	</v>
      <v xml:space="preserve">http://en.wikipedia.org/wiki/Belgium	</v>
      <v xml:space="preserve">http://creativecommons.org/licenses/by-sa/3.0/	</v>
    </spb>
    <spb s="0">
      <v xml:space="preserve">Wikipedia	Cia	</v>
      <v xml:space="preserve">CC-BY-SA		</v>
      <v xml:space="preserve">http://en.wikipedia.org/wiki/Belgium	https://www.cia.gov/library/publications/the-world-factbook/geos/be.html?Transportation	</v>
      <v xml:space="preserve">http://creativecommons.org/licenses/by-sa/3.0/		</v>
    </spb>
    <spb s="0">
      <v xml:space="preserve">travel.state.gov	</v>
      <v xml:space="preserve">	</v>
      <v xml:space="preserve">https://travel.state.gov/content/travel/en/international-travel/International-Travel-Country-Information-Pages/Belgium.html	</v>
      <v xml:space="preserve">	</v>
    </spb>
    <spb s="0">
      <v xml:space="preserve">Wikipedia	Wikipedia	</v>
      <v xml:space="preserve">CC-BY-SA	CC-BY-SA	</v>
      <v xml:space="preserve">http://en.wikipedia.org/wiki/Belgium	http://vi.wikipedia.org/wiki/Bí	</v>
      <v xml:space="preserve">http://creativecommons.org/licenses/by-sa/3.0/	http://creativecommons.org/licenses/by-sa/3.0/	</v>
    </spb>
    <spb s="0">
      <v xml:space="preserve">Wikipedia	Wikipedia	</v>
      <v xml:space="preserve">CC-BY-SA	CC-BY-SA	</v>
      <v xml:space="preserve">http://en.wikipedia.org/wiki/Belgium	http://fr.wikipedia.org/wiki/Belgique	</v>
      <v xml:space="preserve">http://creativecommons.org/licenses/by-sa/3.0/	http://creativecommons.org/licenses/by-sa/3.0/	</v>
    </spb>
    <spb s="33">
      <v>15</v>
      <v>267</v>
      <v>268</v>
      <v>269</v>
      <v>19</v>
      <v>20</v>
      <v>269</v>
      <v>270</v>
      <v>270</v>
      <v>271</v>
      <v>270</v>
      <v>270</v>
      <v>272</v>
      <v>268</v>
      <v>25</v>
      <v>267</v>
      <v>268</v>
      <v>26</v>
      <v>273</v>
      <v>268</v>
      <v>28</v>
      <v>29</v>
      <v>30</v>
      <v>268</v>
      <v>268</v>
      <v>274</v>
      <v>268</v>
      <v>32</v>
      <v>33</v>
      <v>34</v>
      <v>35</v>
      <v>268</v>
      <v>267</v>
      <v>268</v>
      <v>268</v>
      <v>268</v>
      <v>268</v>
      <v>268</v>
      <v>268</v>
      <v>268</v>
      <v>268</v>
      <v>268</v>
      <v>268</v>
      <v>36</v>
    </spb>
    <spb s="2">
      <v>13</v>
      <v>Name</v>
      <v>LearnMoreOnLink</v>
    </spb>
    <spb s="15">
      <v>2019</v>
      <v>2019</v>
      <v>square km</v>
      <v>per thousand (2018)</v>
      <v>2019</v>
      <v>2019</v>
      <v>2018</v>
      <v>per liter (2016)</v>
      <v>2019</v>
      <v>years (2018)</v>
      <v>2018</v>
      <v>per thousand (2018)</v>
      <v>2019</v>
      <v>2017</v>
      <v>2016</v>
      <v>2019</v>
      <v>2016</v>
      <v>2017</v>
      <v>kilotons per year (2016)</v>
      <v>deaths per 100,000 (2017)</v>
      <v>kWh (2014)</v>
      <v>2015</v>
      <v>2018</v>
      <v>2017</v>
      <v>2017</v>
      <v>2017</v>
      <v>2017</v>
      <v>2017</v>
      <v>2015</v>
      <v>2017</v>
      <v>2017</v>
      <v>2017</v>
      <v>2017</v>
      <v>2019</v>
    </spb>
    <spb s="0">
      <v xml:space="preserve">	</v>
      <v xml:space="preserve">	</v>
      <v xml:space="preserve">https://en.wikipedia.org/wiki/Belgium	</v>
      <v xml:space="preserve">https://creativecommons.org/licenses/by-sa/3.0	</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Cia	</v>
      <v xml:space="preserve">	</v>
      <v xml:space="preserve">https://www.cia.gov/library/publications/the-world-factbook/geos/co.html?Transportation	</v>
      <v xml:space="preserve">	</v>
    </spb>
    <spb s="0">
      <v xml:space="preserve">Wikipedia	Cia	dane.gov.co	Wikipedia	travel.state.gov	Sec	Tasteatlas	</v>
      <v xml:space="preserve">CC-BY-SA			CC-BY-SA				</v>
      <v xml:space="preserve">http://en.wikipedia.org/wiki/Colombia	https://www.cia.gov/library/publications/the-world-factbook/geos/co.html?Transportation	http://www.dane.gov.co/censo/files/cuadros%20censo%202005.xls#Cuadro4.9	https://en.wikipedia.org/wiki/Colombia	https://travel.state.gov/content/travel/en/international-travel/International-Travel-Country-Information-Pages/Colombia.html	https://www.sec.gov/cgi-bin/browse-edgar?action=getcompany&amp;CIK=0001609880	https://www.tasteatlas.com/colombia	</v>
      <v xml:space="preserve">http://creativecommons.org/licenses/by-sa/3.0/			http://creativecommons.org/licenses/by-sa/3.0/				</v>
    </spb>
    <spb s="0">
      <v xml:space="preserve">Wikipedia	</v>
      <v xml:space="preserve">CC-BY-SA	</v>
      <v xml:space="preserve">http://en.wikipedia.org/wiki/Colombia	</v>
      <v xml:space="preserve">http://creativecommons.org/licenses/by-sa/3.0/	</v>
    </spb>
    <spb s="0">
      <v xml:space="preserve">Wikipedia	Cia	</v>
      <v xml:space="preserve">CC-BY-SA		</v>
      <v xml:space="preserve">http://en.wikipedia.org/wiki/Colombia	https://www.cia.gov/library/publications/the-world-factbook/geos/co.html?Transportation	</v>
      <v xml:space="preserve">http://creativecommons.org/licenses/by-sa/3.0/		</v>
    </spb>
    <spb s="0">
      <v xml:space="preserve">Wikipedia	Wikipedia	Cia	dane.gov.co	travel.state.gov	</v>
      <v xml:space="preserve">CC-BY-SA	CC-BY-SA				</v>
      <v xml:space="preserve">http://en.wikipedia.org/wiki/Colombia	http://fr.wikipedia.org/wiki/Colombie	https://www.cia.gov/library/publications/the-world-factbook/geos/co.html?Transportation	http://www.dane.gov.co/censo/files/cuadros%20censo%202005.xls#Cuadro4.9	https://travel.state.gov/content/travel/en/international-travel/International-Travel-Country-Information-Pages/Colombia.html	</v>
      <v xml:space="preserve">http://creativecommons.org/licenses/by-sa/3.0/	http://creativecommons.org/licenses/by-sa/3.0/				</v>
    </spb>
    <spb s="20">
      <v>15</v>
      <v>279</v>
      <v>280</v>
      <v>281</v>
      <v>19</v>
      <v>20</v>
      <v>281</v>
      <v>282</v>
      <v>282</v>
      <v>283</v>
      <v>284</v>
      <v>282</v>
      <v>282</v>
      <v>280</v>
      <v>25</v>
      <v>279</v>
      <v>280</v>
      <v>26</v>
      <v>282</v>
      <v>280</v>
      <v>28</v>
      <v>29</v>
      <v>30</v>
      <v>280</v>
      <v>280</v>
      <v>284</v>
      <v>280</v>
      <v>32</v>
      <v>33</v>
      <v>34</v>
      <v>35</v>
      <v>280</v>
      <v>279</v>
      <v>280</v>
      <v>280</v>
      <v>280</v>
      <v>280</v>
      <v>280</v>
      <v>280</v>
      <v>280</v>
      <v>280</v>
      <v>280</v>
      <v>280</v>
      <v>36</v>
    </spb>
    <spb s="15">
      <v>2019</v>
      <v>2019</v>
      <v>square km</v>
      <v>per thousand (2018)</v>
      <v>2019</v>
      <v>2019</v>
      <v>2018</v>
      <v>per liter (2016)</v>
      <v>2019</v>
      <v>years (2018)</v>
      <v>2018</v>
      <v>per thousand (2018)</v>
      <v>2019</v>
      <v>2017</v>
      <v>2016</v>
      <v>2019</v>
      <v>2016</v>
      <v>2018</v>
      <v>kilotons per year (2016)</v>
      <v>deaths per 100,000 (2017)</v>
      <v>kWh (2014)</v>
      <v>2014</v>
      <v>2019</v>
      <v>2018</v>
      <v>2018</v>
      <v>2018</v>
      <v>2018</v>
      <v>2018</v>
      <v>2015</v>
      <v>2018</v>
      <v>2018</v>
      <v>2018</v>
      <v>2018</v>
      <v>2019</v>
    </spb>
    <spb s="0">
      <v xml:space="preserve">	</v>
      <v xml:space="preserve">	</v>
      <v xml:space="preserve">https://en.wikipedia.org/wiki/Colombia	</v>
      <v xml:space="preserve">https://creativecommons.org/licenses/by-sa/3.0	</v>
    </spb>
    <spb s="0">
      <v xml:space="preserve">Wikipedia	Cia	travel.state.gov	</v>
      <v xml:space="preserve">CC-BY-SA			</v>
      <v xml:space="preserve">http://en.wikipedia.org/wiki/Costa_Rica	https://www.cia.gov/library/publications/the-world-factbook/geos/cs.html?Transportation	https://travel.state.gov/content/travel/en/international-travel/International-Travel-Country-Information-Pages/CostaRica.html	</v>
      <v xml:space="preserve">http://creativecommons.org/licenses/by-sa/3.0/			</v>
    </spb>
    <spb s="0">
      <v xml:space="preserve">Wikipedia	Wikipedia	Cia	</v>
      <v xml:space="preserve">CC-BY-SA	CC-BY-SA		</v>
      <v xml:space="preserve">http://en.wikipedia.org/wiki/Costa_Rica	http://fr.wikipedia.org/wiki/Costa_Rica	https://www.cia.gov/library/publications/the-world-factbook/geos/cs.html?Transportation	</v>
      <v xml:space="preserve">http://creativecommons.org/licenses/by-sa/3.0/	http://creativecommons.org/licenses/by-sa/3.0/		</v>
    </spb>
    <spb s="0">
      <v xml:space="preserve">Wikipedia	Cia	Wikipedia	travel.state.gov	</v>
      <v xml:space="preserve">CC-BY-SA		CC-BY-SA		</v>
      <v xml:space="preserve">http://en.wikipedia.org/wiki/Costa_Rica	https://www.cia.gov/library/publications/the-world-factbook/geos/cs.html?Transportation	https://en.wikipedia.org/wiki/Costa_Rica	https://travel.state.gov/content/travel/en/international-travel/International-Travel-Country-Information-Pages/CostaRica.html	</v>
      <v xml:space="preserve">http://creativecommons.org/licenses/by-sa/3.0/		http://creativecommons.org/licenses/by-sa/3.0/		</v>
    </spb>
    <spb s="0">
      <v xml:space="preserve">Wikipedia	</v>
      <v xml:space="preserve">CC-BY-SA	</v>
      <v xml:space="preserve">http://en.wikipedia.org/wiki/Costa_Rica	</v>
      <v xml:space="preserve">http://creativecommons.org/licenses/by-sa/3.0/	</v>
    </spb>
    <spb s="0">
      <v xml:space="preserve">Wikipedia	Cia	</v>
      <v xml:space="preserve">CC-BY-SA		</v>
      <v xml:space="preserve">http://en.wikipedia.org/wiki/Costa_Rica	https://www.cia.gov/library/publications/the-world-factbook/geos/cs.html?Transportation	</v>
      <v xml:space="preserve">http://creativecommons.org/licenses/by-sa/3.0/		</v>
    </spb>
    <spb s="0">
      <v xml:space="preserve">Wikipedia	Wikipedia	Cia	travel.state.gov	</v>
      <v xml:space="preserve">CC-BY-SA	CC-BY-SA			</v>
      <v xml:space="preserve">http://en.wikipedia.org/wiki/Costa_Rica	http://fr.wikipedia.org/wiki/Costa_Rica	https://www.cia.gov/library/publications/the-world-factbook/geos/cs.html?Transportation	https://travel.state.gov/content/travel/en/international-travel/International-Travel-Country-Information-Pages/CostaRica.html	</v>
      <v xml:space="preserve">http://creativecommons.org/licenses/by-sa/3.0/	http://creativecommons.org/licenses/by-sa/3.0/			</v>
    </spb>
    <spb s="0">
      <v xml:space="preserve">Cia	</v>
      <v xml:space="preserve">	</v>
      <v xml:space="preserve">https://www.cia.gov/library/publications/the-world-factbook/geos/cs.html?Transportation	</v>
      <v xml:space="preserve">	</v>
    </spb>
    <spb s="0">
      <v xml:space="preserve">Wikipedia	Wikidata	</v>
      <v xml:space="preserve">CC-BY-SA		</v>
      <v xml:space="preserve">http://en.wikipedia.org/wiki/Costa_Rica	https://www.wikidata.org/wiki/Q800	</v>
      <v xml:space="preserve">http://creativecommons.org/licenses/by-sa/3.0/		</v>
    </spb>
    <spb s="20">
      <v>15</v>
      <v>288</v>
      <v>289</v>
      <v>290</v>
      <v>19</v>
      <v>20</v>
      <v>290</v>
      <v>291</v>
      <v>291</v>
      <v>292</v>
      <v>293</v>
      <v>291</v>
      <v>291</v>
      <v>294</v>
      <v>25</v>
      <v>288</v>
      <v>294</v>
      <v>26</v>
      <v>295</v>
      <v>294</v>
      <v>28</v>
      <v>29</v>
      <v>30</v>
      <v>294</v>
      <v>294</v>
      <v>293</v>
      <v>294</v>
      <v>32</v>
      <v>33</v>
      <v>34</v>
      <v>35</v>
      <v>294</v>
      <v>288</v>
      <v>294</v>
      <v>294</v>
      <v>294</v>
      <v>294</v>
      <v>294</v>
      <v>294</v>
      <v>294</v>
      <v>294</v>
      <v>294</v>
      <v>294</v>
      <v>36</v>
    </spb>
    <spb s="0">
      <v xml:space="preserve">	</v>
      <v xml:space="preserve">	</v>
      <v xml:space="preserve">https://en.wikipedia.org/wiki/Costa_Rica	</v>
      <v xml:space="preserve">https://creativecommons.org/licenses/by-sa/3.0	</v>
    </spb>
    <spb s="0">
      <v xml:space="preserve">Wikipedia	Cia	travel.state.gov	</v>
      <v xml:space="preserve">CC-BY-SA			</v>
      <v xml:space="preserve">http://en.wikipedia.org/wiki/Denmark	https://www.cia.gov/library/publications/the-world-factbook/geos/da.html?Transportation	https://travel.state.gov/content/travel/en/international-travel/International-Travel-Country-Information-Pages/Denmark.html	</v>
      <v xml:space="preserve">http://creativecommons.org/licenses/by-sa/3.0/			</v>
    </spb>
    <spb s="0">
      <v xml:space="preserve">Wikipedia	Cia	</v>
      <v xml:space="preserve">CC-BY-SA		</v>
      <v xml:space="preserve">http://es.wikipedia.org/wiki/Dinamarca	https://www.cia.gov/library/publications/the-world-factbook/geos/da.html?Transportation	</v>
      <v xml:space="preserve">http://creativecommons.org/licenses/by-sa/3.0/		</v>
    </spb>
    <spb s="0">
      <v xml:space="preserve">Wikipedia	Wikipedia	Cia	travel.state.gov	Sec	</v>
      <v xml:space="preserve">CC-BY-SA	CC-BY-SA				</v>
      <v xml:space="preserve">http://en.wikipedia.org/wiki/Denmark	https://en.wikipedia.org/wiki/Denmark	https://www.cia.gov/library/publications/the-world-factbook/geos/da.html?Transportation	https://travel.state.gov/content/travel/en/international-travel/International-Travel-Country-Information-Pages/Denmark.html	https://www.sec.gov/cgi-bin/browse-edgar?action=getcompany&amp;CIK=0001898459	</v>
      <v xml:space="preserve">http://creativecommons.org/licenses/by-sa/3.0/	http://creativecommons.org/licenses/by-sa/3.0/				</v>
    </spb>
    <spb s="0">
      <v xml:space="preserve">Wikipedia	</v>
      <v xml:space="preserve">CC-BY-SA	</v>
      <v xml:space="preserve">http://en.wikipedia.org/wiki/Denmark	</v>
      <v xml:space="preserve">http://creativecommons.org/licenses/by-sa/3.0/	</v>
    </spb>
    <spb s="0">
      <v xml:space="preserve">Wikipedia	Cia	</v>
      <v xml:space="preserve">CC-BY-SA		</v>
      <v xml:space="preserve">http://en.wikipedia.org/wiki/Denmark	https://www.cia.gov/library/publications/the-world-factbook/geos/da.html?Transportation	</v>
      <v xml:space="preserve">http://creativecommons.org/licenses/by-sa/3.0/		</v>
    </spb>
    <spb s="0">
      <v xml:space="preserve">Wikipedia	Wikipedia	Cia	Wikipedia	travel.state.gov	</v>
      <v xml:space="preserve">CC-BY-SA	CC-BY-SA		CC-BY-SA		</v>
      <v xml:space="preserve">http://en.wikipedia.org/wiki/Denmark	http://fr.wikipedia.org/wiki/Danemark	https://www.cia.gov/library/publications/the-world-factbook/geos/da.html?Transportation	http://it.wikipedia.org/wiki/Suddivisioni_della_Danimarca	https://travel.state.gov/content/travel/en/international-travel/International-Travel-Country-Information-Pages/Denmark.html	</v>
      <v xml:space="preserve">http://creativecommons.org/licenses/by-sa/3.0/	http://creativecommons.org/licenses/by-sa/3.0/		http://creativecommons.org/licenses/by-sa/3.0/		</v>
    </spb>
    <spb s="0">
      <v xml:space="preserve">Cia	</v>
      <v xml:space="preserve">	</v>
      <v xml:space="preserve">https://www.cia.gov/library/publications/the-world-factbook/geos/da.html?Transportation	</v>
      <v xml:space="preserve">	</v>
    </spb>
    <spb s="34">
      <v>15</v>
      <v>298</v>
      <v>299</v>
      <v>300</v>
      <v>19</v>
      <v>20</v>
      <v>300</v>
      <v>301</v>
      <v>301</v>
      <v>302</v>
      <v>303</v>
      <v>301</v>
      <v>304</v>
      <v>25</v>
      <v>298</v>
      <v>304</v>
      <v>26</v>
      <v>301</v>
      <v>304</v>
      <v>28</v>
      <v>29</v>
      <v>30</v>
      <v>304</v>
      <v>304</v>
      <v>303</v>
      <v>304</v>
      <v>32</v>
      <v>33</v>
      <v>34</v>
      <v>35</v>
      <v>304</v>
      <v>298</v>
      <v>304</v>
      <v>304</v>
      <v>304</v>
      <v>304</v>
      <v>304</v>
      <v>304</v>
      <v>304</v>
      <v>304</v>
      <v>304</v>
      <v>304</v>
      <v>36</v>
    </spb>
    <spb s="15">
      <v>2019</v>
      <v>2019</v>
      <v>square km</v>
      <v>per thousand (2018)</v>
      <v>2019</v>
      <v>2019</v>
      <v>2018</v>
      <v>per liter (2016)</v>
      <v>2019</v>
      <v>years (2018)</v>
      <v>2018</v>
      <v>per thousand (2018)</v>
      <v>2019</v>
      <v>2017</v>
      <v>2016</v>
      <v>2019</v>
      <v>2016</v>
      <v>2016</v>
      <v>kilotons per year (2016)</v>
      <v>deaths per 100,000 (2017)</v>
      <v>kWh (2014)</v>
      <v>2015</v>
      <v>2004</v>
      <v>2017</v>
      <v>2017</v>
      <v>2017</v>
      <v>2017</v>
      <v>2017</v>
      <v>2015</v>
      <v>2017</v>
      <v>2017</v>
      <v>2017</v>
      <v>2017</v>
      <v>2019</v>
    </spb>
    <spb s="0">
      <v xml:space="preserve">	</v>
      <v xml:space="preserve">	</v>
      <v xml:space="preserve">https://en.wikipedia.org/wiki/Denmark	</v>
      <v xml:space="preserve">https://creativecommons.org/licenses/by-sa/3.0	</v>
    </spb>
    <spb s="0">
      <v xml:space="preserve">Wikipedia	Cia	travel.state.gov	</v>
      <v xml:space="preserve">CC-BY-SA			</v>
      <v xml:space="preserve">http://en.wikipedia.org/wiki/Ecuador	https://www.cia.gov/library/publications/the-world-factbook/geos/ec.html?Transportation	https://travel.state.gov/content/travel/en/international-travel/International-Travel-Country-Information-Pages/Ecuador.html	</v>
      <v xml:space="preserve">http://creativecommons.org/licenses/by-sa/3.0/			</v>
    </spb>
    <spb s="0">
      <v xml:space="preserve">Wikipedia	Cia	</v>
      <v xml:space="preserve">CC-BY-SA		</v>
      <v xml:space="preserve">http://en.wikipedia.org/wiki/Ecuador	https://www.cia.gov/library/publications/the-world-factbook/geos/ec.html?Transportation	</v>
      <v xml:space="preserve">http://creativecommons.org/licenses/by-sa/3.0/		</v>
    </spb>
    <spb s="0">
      <v xml:space="preserve">Wikipedia	Cia	Wikipedia	travel.state.gov	Sec	Tasteatlas	</v>
      <v xml:space="preserve">CC-BY-SA		CC-BY-SA				</v>
      <v xml:space="preserve">http://en.wikipedia.org/wiki/Ecuador	https://www.cia.gov/library/publications/the-world-factbook/geos/ec.html?Transportation	https://en.wikipedia.org/wiki/Ecuador	https://travel.state.gov/content/travel/en/international-travel/International-Travel-Country-Information-Pages/Ecuador.html	https://www.sec.gov/cgi-bin/browse-edgar?action=getcompany&amp;CIK=0001678746	https://www.tasteatlas.com/ecuador	</v>
      <v xml:space="preserve">http://creativecommons.org/licenses/by-sa/3.0/		http://creativecommons.org/licenses/by-sa/3.0/				</v>
    </spb>
    <spb s="0">
      <v xml:space="preserve">Wikipedia	</v>
      <v xml:space="preserve">CC-BY-SA	</v>
      <v xml:space="preserve">http://en.wikipedia.org/wiki/Ecuador	</v>
      <v xml:space="preserve">http://creativecommons.org/licenses/by-sa/3.0/	</v>
    </spb>
    <spb s="0">
      <v xml:space="preserve">Cia	</v>
      <v xml:space="preserve">	</v>
      <v xml:space="preserve">https://www.cia.gov/library/publications/the-world-factbook/geos/ec.html?Transportation	</v>
      <v xml:space="preserve">	</v>
    </spb>
    <spb s="0">
      <v xml:space="preserve">Wikipedia	Wikipedia	</v>
      <v xml:space="preserve">CC-BY-SA	CC-BY-SA	</v>
      <v xml:space="preserve">http://en.wikipedia.org/wiki/Ecuador	http://fr.wikipedia.org/wiki/Équateur	</v>
      <v xml:space="preserve">http://creativecommons.org/licenses/by-sa/3.0/	http://creativecommons.org/licenses/by-sa/3.0/	</v>
    </spb>
    <spb s="35">
      <v>15</v>
      <v>308</v>
      <v>309</v>
      <v>310</v>
      <v>19</v>
      <v>20</v>
      <v>310</v>
      <v>311</v>
      <v>311</v>
      <v>309</v>
      <v>308</v>
      <v>311</v>
      <v>311</v>
      <v>312</v>
      <v>25</v>
      <v>308</v>
      <v>312</v>
      <v>26</v>
      <v>313</v>
      <v>28</v>
      <v>29</v>
      <v>30</v>
      <v>312</v>
      <v>312</v>
      <v>308</v>
      <v>312</v>
      <v>32</v>
      <v>33</v>
      <v>34</v>
      <v>35</v>
      <v>312</v>
      <v>308</v>
      <v>312</v>
      <v>312</v>
      <v>312</v>
      <v>312</v>
      <v>312</v>
      <v>312</v>
      <v>312</v>
      <v>312</v>
      <v>312</v>
      <v>312</v>
      <v>36</v>
    </spb>
    <spb s="2">
      <v>14</v>
      <v>Name</v>
      <v>LearnMoreOnLink</v>
    </spb>
    <spb s="36">
      <v>2019</v>
      <v>2019</v>
      <v>square km</v>
      <v>per thousand (2018)</v>
      <v>2019</v>
      <v>2019</v>
      <v>2018</v>
      <v>per liter (2016)</v>
      <v>2019</v>
      <v>years (2018)</v>
      <v>per thousand (2018)</v>
      <v>2019</v>
      <v>2017</v>
      <v>2016</v>
      <v>2019</v>
      <v>2016</v>
      <v>2016</v>
      <v>kilotons per year (2016)</v>
      <v>deaths per 100,000 (2017)</v>
      <v>kWh (2014)</v>
      <v>2014</v>
      <v>2000</v>
      <v>2018</v>
      <v>2018</v>
      <v>2018</v>
      <v>2018</v>
      <v>2018</v>
      <v>2015</v>
      <v>2018</v>
      <v>2018</v>
      <v>2018</v>
      <v>2015</v>
      <v>2019</v>
    </spb>
    <spb s="0">
      <v xml:space="preserve">	</v>
      <v xml:space="preserve">	</v>
      <v xml:space="preserve">https://en.wikipedia.org/wiki/Ecuador	</v>
      <v xml:space="preserve">https://creativecommons.org/licenses/by-sa/3.0	</v>
    </spb>
    <spb s="0">
      <v xml:space="preserve">Wikipedia	Cia	travel.state.gov	</v>
      <v xml:space="preserve">CC-BY-SA			</v>
      <v xml:space="preserve">http://en.wikipedia.org/wiki/Eritrea	https://www.cia.gov/library/publications/the-world-factbook/geos/er.html?Transportation	https://travel.state.gov/content/travel/en/international-travel/International-Travel-Country-Information-Pages/Eritrea.html	</v>
      <v xml:space="preserve">http://creativecommons.org/licenses/by-sa/3.0/			</v>
    </spb>
    <spb s="0">
      <v xml:space="preserve">Wikipedia	Wikipedia	Cia	</v>
      <v xml:space="preserve">CC-BY-SA	CC-BY-SA		</v>
      <v xml:space="preserve">http://en.wikipedia.org/wiki/Eritrea	http://es.wikipedia.org/wiki/Eritrea	https://www.cia.gov/library/publications/the-world-factbook/geos/er.html?Transportation	</v>
      <v xml:space="preserve">http://creativecommons.org/licenses/by-sa/3.0/	http://creativecommons.org/licenses/by-sa/3.0/		</v>
    </spb>
    <spb s="0">
      <v xml:space="preserve">Wikipedia	Wikipedia	travel.state.gov	Tasteatlas	</v>
      <v xml:space="preserve">CC-BY-SA	CC-BY-SA			</v>
      <v xml:space="preserve">http://en.wikipedia.org/wiki/Eritrea	https://en.wikipedia.org/wiki/Eritrea	https://travel.state.gov/content/travel/en/international-travel/International-Travel-Country-Information-Pages/Eritrea.html	https://www.tasteatlas.com/eritrea	</v>
      <v xml:space="preserve">http://creativecommons.org/licenses/by-sa/3.0/	http://creativecommons.org/licenses/by-sa/3.0/			</v>
    </spb>
    <spb s="0">
      <v xml:space="preserve">Wikipedia	</v>
      <v xml:space="preserve">CC-BY-SA	</v>
      <v xml:space="preserve">http://en.wikipedia.org/wiki/Eritrea	</v>
      <v xml:space="preserve">http://creativecommons.org/licenses/by-sa/3.0/	</v>
    </spb>
    <spb s="0">
      <v xml:space="preserve">travel.state.gov	</v>
      <v xml:space="preserve">	</v>
      <v xml:space="preserve">https://travel.state.gov/content/travel/en/international-travel/International-Travel-Country-Information-Pages/Eritrea.html	</v>
      <v xml:space="preserve">	</v>
    </spb>
    <spb s="0">
      <v xml:space="preserve">Cia	</v>
      <v xml:space="preserve">	</v>
      <v xml:space="preserve">https://www.cia.gov/library/publications/the-world-factbook/geos/er.html?Transportation	</v>
      <v xml:space="preserve">	</v>
    </spb>
    <spb s="37">
      <v>318</v>
      <v>319</v>
      <v>320</v>
      <v>19</v>
      <v>321</v>
      <v>320</v>
      <v>321</v>
      <v>321</v>
      <v>321</v>
      <v>318</v>
      <v>321</v>
      <v>322</v>
      <v>25</v>
      <v>318</v>
      <v>323</v>
      <v>26</v>
      <v>321</v>
      <v>28</v>
      <v>29</v>
      <v>30</v>
      <v>323</v>
      <v>323</v>
      <v>318</v>
      <v>323</v>
      <v>32</v>
      <v>33</v>
      <v>34</v>
      <v>35</v>
      <v>323</v>
      <v>323</v>
      <v>323</v>
      <v>323</v>
      <v>36</v>
    </spb>
    <spb s="2">
      <v>15</v>
      <v>Name</v>
      <v>LearnMoreOnLink</v>
    </spb>
    <spb s="38">
      <v>2011</v>
      <v>square km</v>
      <v>per thousand (2018)</v>
      <v>2013</v>
      <v>2018</v>
      <v>per liter (2016)</v>
      <v>2019</v>
      <v>years (2018)</v>
      <v>per thousand (2018)</v>
      <v>2011</v>
      <v>2017</v>
      <v>2016</v>
      <v>2019</v>
      <v>2016</v>
      <v>2016</v>
      <v>kilotons per year (2016)</v>
      <v>deaths per 100,000 (2017)</v>
      <v>kWh (2011)</v>
      <v>2014</v>
      <v>2015</v>
      <v>2018</v>
      <v>2016</v>
      <v>2019</v>
    </spb>
    <spb s="0">
      <v xml:space="preserve">	</v>
      <v xml:space="preserve">	</v>
      <v xml:space="preserve">https://en.wikipedia.org/wiki/Eritrea	</v>
      <v xml:space="preserve">https://creativecommons.org/licenses/by-sa/3.0	</v>
    </spb>
    <spb s="0">
      <v xml:space="preserve">Wikipedia	Cia	travel.state.gov	</v>
      <v xml:space="preserve">CC-BY-SA			</v>
      <v xml:space="preserve">http://en.wikipedia.org/wiki/Netherlands	https://www.cia.gov/library/publications/the-world-factbook/geos/nl.html?Transportation	https://travel.state.gov/content/travel/en/international-travel/International-Travel-Country-Information-Pages/Netherlands.html	</v>
      <v xml:space="preserve">http://creativecommons.org/licenses/by-sa/3.0/			</v>
    </spb>
    <spb s="0">
      <v xml:space="preserve">Cia	</v>
      <v xml:space="preserve">	</v>
      <v xml:space="preserve">https://www.cia.gov/library/publications/the-world-factbook/geos/nl.html?Transportation	</v>
      <v xml:space="preserve">	</v>
    </spb>
    <spb s="0">
      <v xml:space="preserve">Wikipedia	Wikipedia	Cia	ec.europa.eu	travel.state.gov	Sec	</v>
      <v xml:space="preserve">CC-BY-SA	CC-BY-SA					</v>
      <v xml:space="preserve">http://en.wikipedia.org/wiki/Netherlands	https://en.wikipedia.org/wiki/Netherlands	https://www.cia.gov/library/publications/the-world-factbook/geos/nl.html?Transportation	https://ec.europa.eu/CensusHub2/query.do?step=selectHyperCube&amp;qhc=false#StatusInEmployment	https://travel.state.gov/content/travel/en/international-travel/International-Travel-Country-Information-Pages/Netherlands.html	https://www.sec.gov/cgi-bin/browse-edgar?action=getcompany&amp;CIK=0001936623	</v>
      <v xml:space="preserve">http://creativecommons.org/licenses/by-sa/3.0/	http://creativecommons.org/licenses/by-sa/3.0/					</v>
    </spb>
    <spb s="0">
      <v xml:space="preserve">Wikipedia	</v>
      <v xml:space="preserve">CC-BY-SA	</v>
      <v xml:space="preserve">http://en.wikipedia.org/wiki/Netherlands	</v>
      <v xml:space="preserve">http://creativecommons.org/licenses/by-sa/3.0/	</v>
    </spb>
    <spb s="0">
      <v xml:space="preserve">Wikipedia	Cia	</v>
      <v xml:space="preserve">CC-BY-SA		</v>
      <v xml:space="preserve">http://en.wikipedia.org/wiki/Netherlands	https://www.cia.gov/library/publications/the-world-factbook/geos/nl.html?Transportation	</v>
      <v xml:space="preserve">http://creativecommons.org/licenses/by-sa/3.0/		</v>
    </spb>
    <spb s="0">
      <v xml:space="preserve">Wikipedia	Cia	travel.state.gov	Sec	</v>
      <v xml:space="preserve">CC-BY-SA				</v>
      <v xml:space="preserve">http://en.wikipedia.org/wiki/Netherlands	https://www.cia.gov/library/publications/the-world-factbook/geos/nl.html?Transportation	https://travel.state.gov/content/travel/en/international-travel/International-Travel-Country-Information-Pages/Netherlands.html	https://www.sec.gov/cgi-bin/browse-edgar?action=getcompany&amp;CIK=0001936623	</v>
      <v xml:space="preserve">http://creativecommons.org/licenses/by-sa/3.0/				</v>
    </spb>
    <spb s="24">
      <v>15</v>
      <v>328</v>
      <v>329</v>
      <v>330</v>
      <v>19</v>
      <v>20</v>
      <v>330</v>
      <v>331</v>
      <v>331</v>
      <v>332</v>
      <v>333</v>
      <v>331</v>
      <v>331</v>
      <v>329</v>
      <v>25</v>
      <v>328</v>
      <v>329</v>
      <v>26</v>
      <v>331</v>
      <v>329</v>
      <v>28</v>
      <v>29</v>
      <v>30</v>
      <v>329</v>
      <v>329</v>
      <v>333</v>
      <v>329</v>
      <v>32</v>
      <v>33</v>
      <v>34</v>
      <v>35</v>
      <v>329</v>
      <v>328</v>
      <v>329</v>
      <v>329</v>
      <v>329</v>
      <v>329</v>
      <v>329</v>
      <v>329</v>
      <v>329</v>
      <v>329</v>
      <v>329</v>
      <v>329</v>
      <v>36</v>
    </spb>
    <spb s="15">
      <v>2019</v>
      <v>2019</v>
      <v>square km</v>
      <v>per thousand (2018)</v>
      <v>2019</v>
      <v>2019</v>
      <v>2018</v>
      <v>per liter (2016)</v>
      <v>2019</v>
      <v>years (2018)</v>
      <v>2018</v>
      <v>per thousand (2018)</v>
      <v>2019</v>
      <v>2017</v>
      <v>2016</v>
      <v>2019</v>
      <v>2016</v>
      <v>2017</v>
      <v>kilotons per year (2016)</v>
      <v>deaths per 100,000 (2017)</v>
      <v>kWh (2014)</v>
      <v>2015</v>
      <v>2017</v>
      <v>2017</v>
      <v>2017</v>
      <v>2017</v>
      <v>2017</v>
      <v>2017</v>
      <v>2015</v>
      <v>2017</v>
      <v>2017</v>
      <v>2017</v>
      <v>2017</v>
      <v>2019</v>
    </spb>
    <spb s="0">
      <v xml:space="preserve">	</v>
      <v xml:space="preserve">	</v>
      <v xml:space="preserve">https://en.wikipedia.org/wiki/Netherlands	</v>
      <v xml:space="preserve">https://creativecommons.org/licenses/by-sa/3.0	</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Wikipedia	Cia	</v>
      <v xml:space="preserve">CC-BY-SA	CC-BY-SA		</v>
      <v xml:space="preserve">http://es.wikipedia.org/wiki/Italia	http://en.wikipedia.org/wiki/Italy	https://www.cia.gov/library/publications/the-world-factbook/geos/it.html?Transportation	</v>
      <v xml:space="preserve">http://creativecommons.org/licenses/by-sa/3.0/	http://creativecommons.org/licenses/by-sa/3.0/		</v>
    </spb>
    <spb s="0">
      <v xml:space="preserve">Wikipedia	Wikipedia	Wikipedia	Cia	ec.europa.eu	travel.state.gov	Sec	</v>
      <v xml:space="preserve">CC-BY-SA	CC-BY-SA	CC-BY-SA					</v>
      <v xml:space="preserve">http://es.wikipedia.org/wiki/Italia	http://en.wikipedia.org/wiki/Italy	https://en.wikipedia.org/wiki/Italy	https://www.cia.gov/library/publications/the-world-factbook/geos/it.html?Transportation	https://ec.europa.eu/CensusHub2/query.do?step=selectHyperCube&amp;qhc=false#StatusInEmployment	https://travel.state.gov/content/travel/en/international-travel/International-Travel-Country-Information-Pages/SanMarino.html	https://www.sec.gov/cgi-bin/browse-edgar?action=getcompany&amp;CIK=0001913624	</v>
      <v xml:space="preserve">http://creativecommons.org/licenses/by-sa/3.0/	http://creativecommons.org/licenses/by-sa/3.0/	http://creativecommons.org/licenses/by-sa/3.0/					</v>
    </spb>
    <spb s="0">
      <v xml:space="preserve">Wikipedia	</v>
      <v xml:space="preserve">CC-BY-SA	</v>
      <v xml:space="preserve">http://en.wikipedia.org/wiki/Italy	</v>
      <v xml:space="preserve">http://creativecommons.org/licenses/by-sa/3.0/	</v>
    </spb>
    <spb s="0">
      <v xml:space="preserve">Wikipedia	Wikipedia	Wikipedia	Cia	travel.state.gov	Sec	</v>
      <v xml:space="preserve">CC-BY-SA	CC-BY-SA	CC-BY-SA				</v>
      <v xml:space="preserve">http://es.wikipedia.org/wiki/Italia	http://en.wikipedia.org/wiki/Italy	http://fr.wikipedia.org/wiki/Italie	https://www.cia.gov/library/publications/the-world-factbook/geos/it.html?Transportation	https://travel.state.gov/content/travel/en/international-travel/International-Travel-Country-Information-Pages/SanMarino.html	https://www.sec.gov/cgi-bin/browse-edgar?action=getcompany&amp;CIK=0001913624	</v>
      <v xml:space="preserve">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https://travel.state.gov/content/travel/en/international-travel/International-Travel-Country-Information-Pages/SanMarino.html	</v>
      <v xml:space="preserve">	</v>
    </spb>
    <spb s="0">
      <v xml:space="preserve">Cia	</v>
      <v xml:space="preserve">	</v>
      <v xml:space="preserve">https://www.cia.gov/library/publications/the-world-factbook/geos/it.html?Transportation	</v>
      <v xml:space="preserve">	</v>
    </spb>
    <spb s="0">
      <v xml:space="preserve">Wikipedia	Wikipedia	</v>
      <v xml:space="preserve">CC-BY-SA	CC-BY-SA	</v>
      <v xml:space="preserve">http://es.wikipedia.org/wiki/Italia	http://en.wikipedia.org/wiki/Italy	</v>
      <v xml:space="preserve">http://creativecommons.org/licenses/by-sa/3.0/	http://creativecommons.org/licenses/by-sa/3.0/	</v>
    </spb>
    <spb s="32">
      <v>15</v>
      <v>337</v>
      <v>338</v>
      <v>339</v>
      <v>19</v>
      <v>20</v>
      <v>339</v>
      <v>340</v>
      <v>340</v>
      <v>338</v>
      <v>341</v>
      <v>340</v>
      <v>342</v>
      <v>343</v>
      <v>25</v>
      <v>337</v>
      <v>343</v>
      <v>26</v>
      <v>344</v>
      <v>343</v>
      <v>28</v>
      <v>29</v>
      <v>30</v>
      <v>343</v>
      <v>343</v>
      <v>341</v>
      <v>343</v>
      <v>32</v>
      <v>33</v>
      <v>34</v>
      <v>35</v>
      <v>343</v>
      <v>337</v>
      <v>343</v>
      <v>343</v>
      <v>343</v>
      <v>343</v>
      <v>343</v>
      <v>343</v>
      <v>343</v>
      <v>343</v>
      <v>343</v>
      <v>343</v>
      <v>36</v>
    </spb>
    <spb s="15">
      <v>2019</v>
      <v>2019</v>
      <v>square km</v>
      <v>per thousand (2018)</v>
      <v>2019</v>
      <v>2019</v>
      <v>2018</v>
      <v>per liter (2016)</v>
      <v>2019</v>
      <v>years (2018)</v>
      <v>2018</v>
      <v>per thousand (2018)</v>
      <v>2019</v>
      <v>2017</v>
      <v>2016</v>
      <v>2019</v>
      <v>2016</v>
      <v>2018</v>
      <v>kilotons per year (2014)</v>
      <v>deaths per 100,000 (2017)</v>
      <v>kWh (2014)</v>
      <v>2015</v>
      <v>2008</v>
      <v>2017</v>
      <v>2017</v>
      <v>2017</v>
      <v>2017</v>
      <v>2017</v>
      <v>2015</v>
      <v>2017</v>
      <v>2017</v>
      <v>2017</v>
      <v>2017</v>
      <v>2019</v>
    </spb>
    <spb s="0">
      <v xml:space="preserve">	</v>
      <v xml:space="preserve">	</v>
      <v xml:space="preserve">https://en.wikipedia.org/wiki/Italy	</v>
      <v xml:space="preserve">https://creativecommons.org/licenses/by-sa/3.0	</v>
    </spb>
    <spb s="0">
      <v xml:space="preserve">Wikipedia	Cia	travel.state.gov	</v>
      <v xml:space="preserve">CC-BY-SA			</v>
      <v xml:space="preserve">http://en.wikipedia.org/wiki/Kazakhstan	https://www.cia.gov/library/publications/the-world-factbook/geos/kz.html?Transportation	https://travel.state.gov/content/travel/en/international-travel/International-Travel-Country-Information-Pages/Kazakhstan.html	</v>
      <v xml:space="preserve">http://creativecommons.org/licenses/by-sa/3.0/			</v>
    </spb>
    <spb s="0">
      <v xml:space="preserve">Wikipedia	Wikipedia	Cia	</v>
      <v xml:space="preserve">CC-BY-SA	CC-BY-SA		</v>
      <v xml:space="preserve">http://en.wikipedia.org/wiki/Kazakhstan	http://fr.wikipedia.org/wiki/Kazakhstan	https://www.cia.gov/library/publications/the-world-factbook/geos/kz.html?Transportation	</v>
      <v xml:space="preserve">http://creativecommons.org/licenses/by-sa/3.0/	http://creativecommons.org/licenses/by-sa/3.0/		</v>
    </spb>
    <spb s="0">
      <v xml:space="preserve">Wikipedia	Wikipedia	Cia	travel.state.gov	Tasteatlas	</v>
      <v xml:space="preserve">CC-BY-SA	CC-BY-SA				</v>
      <v xml:space="preserve">http://en.wikipedia.org/wiki/Kazakhstan	https://en.wikipedia.org/wiki/Kazakhstan	https://www.cia.gov/library/publications/the-world-factbook/geos/kz.html?Transportation	https://travel.state.gov/content/travel/en/international-travel/International-Travel-Country-Information-Pages/Kazakhstan.html	https://www.tasteatlas.com/kazakhstan	</v>
      <v xml:space="preserve">http://creativecommons.org/licenses/by-sa/3.0/	http://creativecommons.org/licenses/by-sa/3.0/				</v>
    </spb>
    <spb s="0">
      <v xml:space="preserve">Wikipedia	</v>
      <v xml:space="preserve">CC-BY-SA	</v>
      <v xml:space="preserve">http://en.wikipedia.org/wiki/Kazakhstan	</v>
      <v xml:space="preserve">http://creativecommons.org/licenses/by-sa/3.0/	</v>
    </spb>
    <spb s="0">
      <v xml:space="preserve">Wikipedia	Cia	</v>
      <v xml:space="preserve">CC-BY-SA		</v>
      <v xml:space="preserve">http://en.wikipedia.org/wiki/Kazakhstan	https://www.cia.gov/library/publications/the-world-factbook/geos/kz.html?Transportation	</v>
      <v xml:space="preserve">http://creativecommons.org/licenses/by-sa/3.0/		</v>
    </spb>
    <spb s="0">
      <v xml:space="preserve">Wikipedia	travel.state.gov	</v>
      <v xml:space="preserve">CC-BY-SA		</v>
      <v xml:space="preserve">http://en.wikipedia.org/wiki/Kazakhstan	https://travel.state.gov/content/travel/en/international-travel/International-Travel-Country-Information-Pages/Kazakhstan.html	</v>
      <v xml:space="preserve">http://creativecommons.org/licenses/by-sa/3.0/		</v>
    </spb>
    <spb s="0">
      <v xml:space="preserve">Cia	</v>
      <v xml:space="preserve">	</v>
      <v xml:space="preserve">https://www.cia.gov/library/publications/the-world-factbook/geos/kz.html?Transportation	</v>
      <v xml:space="preserve">	</v>
    </spb>
    <spb s="20">
      <v>15</v>
      <v>348</v>
      <v>349</v>
      <v>350</v>
      <v>19</v>
      <v>20</v>
      <v>350</v>
      <v>351</v>
      <v>351</v>
      <v>352</v>
      <v>353</v>
      <v>351</v>
      <v>351</v>
      <v>354</v>
      <v>25</v>
      <v>348</v>
      <v>354</v>
      <v>26</v>
      <v>351</v>
      <v>354</v>
      <v>28</v>
      <v>29</v>
      <v>30</v>
      <v>354</v>
      <v>354</v>
      <v>352</v>
      <v>354</v>
      <v>32</v>
      <v>33</v>
      <v>34</v>
      <v>35</v>
      <v>354</v>
      <v>348</v>
      <v>354</v>
      <v>354</v>
      <v>354</v>
      <v>354</v>
      <v>354</v>
      <v>354</v>
      <v>354</v>
      <v>354</v>
      <v>354</v>
      <v>354</v>
      <v>36</v>
    </spb>
    <spb s="15">
      <v>2019</v>
      <v>2019</v>
      <v>square km</v>
      <v>per thousand (2018)</v>
      <v>2019</v>
      <v>2019</v>
      <v>2018</v>
      <v>per liter (2016)</v>
      <v>2019</v>
      <v>years (2018)</v>
      <v>2018</v>
      <v>per thousand (2018)</v>
      <v>2019</v>
      <v>2017</v>
      <v>2016</v>
      <v>2019</v>
      <v>2016</v>
      <v>2014</v>
      <v>kilotons per year (2016)</v>
      <v>deaths per 100,000 (2017)</v>
      <v>kWh (2014)</v>
      <v>2014</v>
      <v>2019</v>
      <v>2017</v>
      <v>2017</v>
      <v>2017</v>
      <v>2017</v>
      <v>2017</v>
      <v>2015</v>
      <v>2017</v>
      <v>2017</v>
      <v>2019</v>
      <v>2019</v>
      <v>2019</v>
    </spb>
    <spb s="0">
      <v xml:space="preserve">	</v>
      <v xml:space="preserve">	</v>
      <v xml:space="preserve">https://en.wikipedia.org/wiki/Kazakhstan	</v>
      <v xml:space="preserve">https://creativecommons.org/licenses/by-sa/3.0	</v>
    </spb>
    <spb s="0">
      <v xml:space="preserve">Wikipedia	Cia	travel.state.gov	</v>
      <v xml:space="preserve">CC-BY-SA			</v>
      <v xml:space="preserve">http://en.wikipedia.org/wiki/Latvia	https://www.cia.gov/library/publications/the-world-factbook/geos/lg.html?Transportation	https://travel.state.gov/content/travel/en/international-travel/International-Travel-Country-Information-Pages/Latvia.html	</v>
      <v xml:space="preserve">http://creativecommons.org/licenses/by-sa/3.0/			</v>
    </spb>
    <spb s="0">
      <v xml:space="preserve">Wikipedia	Cia	</v>
      <v xml:space="preserve">CC-BY-SA		</v>
      <v xml:space="preserve">http://en.wikipedia.org/wiki/Latvia	https://www.cia.gov/library/publications/the-world-factbook/geos/lg.html?Transportation	</v>
      <v xml:space="preserve">http://creativecommons.org/licenses/by-sa/3.0/		</v>
    </spb>
    <spb s="0">
      <v xml:space="preserve">Wikipedia	Wikipedia	Cia	travel.state.gov	Sec	</v>
      <v xml:space="preserve">CC-BY-SA	CC-BY-SA				</v>
      <v xml:space="preserve">http://en.wikipedia.org/wiki/Latvia	https://en.wikipedia.org/wiki/Latvia	https://www.cia.gov/library/publications/the-world-factbook/geos/lg.html?Transportation	https://travel.state.gov/content/travel/en/international-travel/International-Travel-Country-Information-Pages/Latvia.html	https://www.sec.gov/cgi-bin/browse-edgar?action=getcompany&amp;CIK=0001627554	</v>
      <v xml:space="preserve">http://creativecommons.org/licenses/by-sa/3.0/	http://creativecommons.org/licenses/by-sa/3.0/				</v>
    </spb>
    <spb s="0">
      <v xml:space="preserve">Wikipedia	</v>
      <v xml:space="preserve">CC-BY-SA	</v>
      <v xml:space="preserve">http://en.wikipedia.org/wiki/Latvia	</v>
      <v xml:space="preserve">http://creativecommons.org/licenses/by-sa/3.0/	</v>
    </spb>
    <spb s="0">
      <v xml:space="preserve">Wikipedia	Wikipedia	Cia	travel.state.gov	Sec	</v>
      <v xml:space="preserve">CC-BY-SA	CC-BY-SA				</v>
      <v xml:space="preserve">http://en.wikipedia.org/wiki/Latvia	http://fr.wikipedia.org/wiki/Lettonie	https://www.cia.gov/library/publications/the-world-factbook/geos/lg.html?Transportation	https://travel.state.gov/content/travel/en/international-travel/International-Travel-Country-Information-Pages/Latvia.html	https://www.sec.gov/cgi-bin/browse-edgar?action=getcompany&amp;CIK=0001627554	</v>
      <v xml:space="preserve">http://creativecommons.org/licenses/by-sa/3.0/	http://creativecommons.org/licenses/by-sa/3.0/				</v>
    </spb>
    <spb s="0">
      <v xml:space="preserve">Wikipedia	travel.state.gov	</v>
      <v xml:space="preserve">CC-BY-SA		</v>
      <v xml:space="preserve">http://en.wikipedia.org/wiki/Latvia	https://travel.state.gov/content/travel/en/international-travel/International-Travel-Country-Information-Pages/Latvia.html	</v>
      <v xml:space="preserve">http://creativecommons.org/licenses/by-sa/3.0/		</v>
    </spb>
    <spb s="0">
      <v xml:space="preserve">Cia	</v>
      <v xml:space="preserve">	</v>
      <v xml:space="preserve">https://www.cia.gov/library/publications/the-world-factbook/geos/lg.html?Transportation	</v>
      <v xml:space="preserve">	</v>
    </spb>
    <spb s="39">
      <v>15</v>
      <v>358</v>
      <v>359</v>
      <v>360</v>
      <v>19</v>
      <v>20</v>
      <v>360</v>
      <v>361</v>
      <v>361</v>
      <v>359</v>
      <v>362</v>
      <v>361</v>
      <v>361</v>
      <v>363</v>
      <v>364</v>
      <v>25</v>
      <v>358</v>
      <v>364</v>
      <v>26</v>
      <v>361</v>
      <v>364</v>
      <v>28</v>
      <v>29</v>
      <v>30</v>
      <v>364</v>
      <v>364</v>
      <v>362</v>
      <v>364</v>
      <v>32</v>
      <v>33</v>
      <v>34</v>
      <v>35</v>
      <v>364</v>
      <v>364</v>
      <v>364</v>
      <v>364</v>
      <v>364</v>
      <v>364</v>
      <v>364</v>
      <v>364</v>
      <v>364</v>
      <v>364</v>
      <v>364</v>
      <v>36</v>
    </spb>
    <spb s="2">
      <v>16</v>
      <v>Name</v>
      <v>LearnMoreOnLink</v>
    </spb>
    <spb s="40">
      <v>2019</v>
      <v>2019</v>
      <v>square km</v>
      <v>per thousand (2018)</v>
      <v>2019</v>
      <v>2019</v>
      <v>2018</v>
      <v>per liter (2016)</v>
      <v>2019</v>
      <v>years (2018)</v>
      <v>2018</v>
      <v>per thousand (2018)</v>
      <v>2019</v>
      <v>2017</v>
      <v>2016</v>
      <v>2019</v>
      <v>2016</v>
      <v>2017</v>
      <v>kilotons per year (2016)</v>
      <v>deaths per 100,000 (2017)</v>
      <v>kWh (2014)</v>
      <v>2014</v>
      <v>2017</v>
      <v>2017</v>
      <v>2017</v>
      <v>2017</v>
      <v>2017</v>
      <v>2015</v>
      <v>2017</v>
      <v>2017</v>
      <v>2017</v>
      <v>2017</v>
      <v>2019</v>
    </spb>
    <spb s="0">
      <v xml:space="preserve">	</v>
      <v xml:space="preserve">	</v>
      <v xml:space="preserve">https://en.wikipedia.org/wiki/Latvia	</v>
      <v xml:space="preserve">https://creativecommons.org/licenses/by-sa/3.0	</v>
    </spb>
    <spb s="0">
      <v xml:space="preserve">Wikipedia	Cia	travel.state.gov	</v>
      <v xml:space="preserve">CC-BY-SA			</v>
      <v xml:space="preserve">http://en.wikipedia.org/wiki/Luxembourg	https://www.cia.gov/library/publications/the-world-factbook/geos/lu.html?Transportation	https://travel.state.gov/content/travel/en/international-travel/International-Travel-Country-Information-Pages/Luxembourg.html	</v>
      <v xml:space="preserve">http://creativecommons.org/licenses/by-sa/3.0/			</v>
    </spb>
    <spb s="0">
      <v xml:space="preserve">Wikipedia	Cia	</v>
      <v xml:space="preserve">CC-BY-SA		</v>
      <v xml:space="preserve">http://es.wikipedia.org/wiki/Luxemburgo	https://www.cia.gov/library/publications/the-world-factbook/geos/lu.html?Transportation	</v>
      <v xml:space="preserve">http://creativecommons.org/licenses/by-sa/3.0/		</v>
    </spb>
    <spb s="0">
      <v xml:space="preserve">Wikipedia	Wikipedia	Cia	travel.state.gov	Sec	</v>
      <v xml:space="preserve">CC-BY-SA	CC-BY-SA				</v>
      <v xml:space="preserve">http://en.wikipedia.org/wiki/Luxembourg	https://en.wikipedia.org/wiki/Luxembourg	https://www.cia.gov/library/publications/the-world-factbook/geos/lu.html?Transportation	https://travel.state.gov/content/travel/en/international-travel/International-Travel-Country-Information-Pages/Luxembourg.html	https://www.sec.gov/cgi-bin/browse-edgar?action=getcompany&amp;CIK=0001936288	</v>
      <v xml:space="preserve">http://creativecommons.org/licenses/by-sa/3.0/	http://creativecommons.org/licenses/by-sa/3.0/				</v>
    </spb>
    <spb s="0">
      <v xml:space="preserve">Wikipedia	</v>
      <v xml:space="preserve">CC-BY-SA	</v>
      <v xml:space="preserve">http://en.wikipedia.org/wiki/Luxembourg	</v>
      <v xml:space="preserve">http://creativecommons.org/licenses/by-sa/3.0/	</v>
    </spb>
    <spb s="0">
      <v xml:space="preserve">Wikipedia	Wikipedia	travel.state.gov	Sec	</v>
      <v xml:space="preserve">CC-BY-SA	CC-BY-SA			</v>
      <v xml:space="preserve">http://en.wikipedia.org/wiki/Luxembourg	http://fr.wikipedia.org/wiki/Luxembourg_(pays)	https://travel.state.gov/content/travel/en/international-travel/International-Travel-Country-Information-Pages/Luxembourg.html	https://www.sec.gov/cgi-bin/browse-edgar?action=getcompany&amp;CIK=0001936288	</v>
      <v xml:space="preserve">http://creativecommons.org/licenses/by-sa/3.0/	http://creativecommons.org/licenses/by-sa/3.0/			</v>
    </spb>
    <spb s="0">
      <v xml:space="preserve">travel.state.gov	</v>
      <v xml:space="preserve">	</v>
      <v xml:space="preserve">https://travel.state.gov/content/travel/en/international-travel/International-Travel-Country-Information-Pages/Luxembourg.html	</v>
      <v xml:space="preserve">	</v>
    </spb>
    <spb s="0">
      <v xml:space="preserve">Cia	</v>
      <v xml:space="preserve">	</v>
      <v xml:space="preserve">https://www.cia.gov/library/publications/the-world-factbook/geos/lu.html?Transportation	</v>
      <v xml:space="preserve">	</v>
    </spb>
    <spb s="0">
      <v xml:space="preserve">Wikipedia	Wikipedia	</v>
      <v xml:space="preserve">CC-BY-SA	CC-BY-SA	</v>
      <v xml:space="preserve">http://en.wikipedia.org/wiki/Luxembourg	http://nl.wikipedia.org/wiki/Luxemburg	</v>
      <v xml:space="preserve">http://creativecommons.org/licenses/by-sa/3.0/	http://creativecommons.org/licenses/by-sa/3.0/	</v>
    </spb>
    <spb s="14">
      <v>15</v>
      <v>369</v>
      <v>370</v>
      <v>371</v>
      <v>19</v>
      <v>372</v>
      <v>371</v>
      <v>372</v>
      <v>372</v>
      <v>372</v>
      <v>373</v>
      <v>372</v>
      <v>372</v>
      <v>374</v>
      <v>375</v>
      <v>25</v>
      <v>369</v>
      <v>375</v>
      <v>26</v>
      <v>376</v>
      <v>375</v>
      <v>28</v>
      <v>29</v>
      <v>30</v>
      <v>375</v>
      <v>375</v>
      <v>373</v>
      <v>375</v>
      <v>32</v>
      <v>33</v>
      <v>34</v>
      <v>35</v>
      <v>375</v>
      <v>369</v>
      <v>375</v>
      <v>375</v>
      <v>375</v>
      <v>375</v>
      <v>375</v>
      <v>375</v>
      <v>375</v>
      <v>375</v>
      <v>375</v>
      <v>375</v>
      <v>36</v>
    </spb>
    <spb s="15">
      <v>2019</v>
      <v>2019</v>
      <v>square km</v>
      <v>per thousand (2018)</v>
      <v>2022</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0">
      <v xml:space="preserve">	</v>
      <v xml:space="preserve">	</v>
      <v xml:space="preserve">https://en.wikipedia.org/wiki/Luxembourg	</v>
      <v xml:space="preserve">https://creativecommons.org/licenses/by-sa/3.0	</v>
    </spb>
    <spb s="0">
      <v xml:space="preserve">Wikipedia	Cia	travel.state.gov	</v>
      <v xml:space="preserve">CC-BY-SA			</v>
      <v xml:space="preserve">http://en.wikipedia.org/wiki/Norway	https://www.cia.gov/library/publications/the-world-factbook/geos/no.html?Transportation	https://travel.state.gov/content/travel/en/international-travel/International-Travel-Country-Information-Pages/Norway.html	</v>
      <v xml:space="preserve">http://creativecommons.org/licenses/by-sa/3.0/			</v>
    </spb>
    <spb s="0">
      <v xml:space="preserve">Wikipedia	Cia	</v>
      <v xml:space="preserve">CC-BY-SA		</v>
      <v xml:space="preserve">http://es.wikipedia.org/wiki/Noruega	https://www.cia.gov/library/publications/the-world-factbook/geos/no.html?Transportation	</v>
      <v xml:space="preserve">http://creativecommons.org/licenses/by-sa/3.0/		</v>
    </spb>
    <spb s="0">
      <v xml:space="preserve">Wikipedia	Wikipedia	Cia	travel.state.gov	Sec	</v>
      <v xml:space="preserve">CC-BY-SA	CC-BY-SA				</v>
      <v xml:space="preserve">http://en.wikipedia.org/wiki/Norway	https://en.wikipedia.org/wiki/Norway	https://www.cia.gov/library/publications/the-world-factbook/geos/no.html?Transportation	https://travel.state.gov/content/travel/en/international-travel/International-Travel-Country-Information-Pages/Norway.html	https://www.sec.gov/cgi-bin/browse-edgar?action=getcompany&amp;CIK=0001908293	</v>
      <v xml:space="preserve">http://creativecommons.org/licenses/by-sa/3.0/	http://creativecommons.org/licenses/by-sa/3.0/				</v>
    </spb>
    <spb s="0">
      <v xml:space="preserve">Wikipedia	</v>
      <v xml:space="preserve">CC-BY-SA	</v>
      <v xml:space="preserve">http://en.wikipedia.org/wiki/Norway	</v>
      <v xml:space="preserve">http://creativecommons.org/licenses/by-sa/3.0/	</v>
    </spb>
    <spb s="0">
      <v xml:space="preserve">Wikipedia	Cia	</v>
      <v xml:space="preserve">CC-BY-SA		</v>
      <v xml:space="preserve">http://en.wikipedia.org/wiki/Norway	https://www.cia.gov/library/publications/the-world-factbook/geos/no.html?Transportation	</v>
      <v xml:space="preserve">http://creativecommons.org/licenses/by-sa/3.0/		</v>
    </spb>
    <spb s="0">
      <v xml:space="preserve">Cia	</v>
      <v xml:space="preserve">	</v>
      <v xml:space="preserve">https://www.cia.gov/library/publications/the-world-factbook/geos/no.html?Transportation	</v>
      <v xml:space="preserve">	</v>
    </spb>
    <spb s="0">
      <v xml:space="preserve">Wikipedia	Wikipedia	</v>
      <v xml:space="preserve">CC-BY-SA	CC-BY-SA	</v>
      <v xml:space="preserve">http://en.wikipedia.org/wiki/Norway	http://te.wikipedia.org/wiki/నరవ	</v>
      <v xml:space="preserve">http://creativecommons.org/licenses/by-sa/3.0/	http://creativecommons.org/licenses/by-sa/3.0/	</v>
    </spb>
    <spb s="32">
      <v>15</v>
      <v>380</v>
      <v>381</v>
      <v>382</v>
      <v>19</v>
      <v>20</v>
      <v>382</v>
      <v>383</v>
      <v>383</v>
      <v>384</v>
      <v>382</v>
      <v>383</v>
      <v>383</v>
      <v>385</v>
      <v>25</v>
      <v>380</v>
      <v>385</v>
      <v>26</v>
      <v>386</v>
      <v>385</v>
      <v>28</v>
      <v>29</v>
      <v>30</v>
      <v>385</v>
      <v>385</v>
      <v>382</v>
      <v>385</v>
      <v>32</v>
      <v>33</v>
      <v>34</v>
      <v>35</v>
      <v>385</v>
      <v>380</v>
      <v>385</v>
      <v>385</v>
      <v>385</v>
      <v>385</v>
      <v>385</v>
      <v>385</v>
      <v>385</v>
      <v>385</v>
      <v>385</v>
      <v>385</v>
      <v>36</v>
    </spb>
    <spb s="15">
      <v>2019</v>
      <v>2019</v>
      <v>square km</v>
      <v>per thousand (2018)</v>
      <v>2019</v>
      <v>2019</v>
      <v>2018</v>
      <v>per liter (2016)</v>
      <v>2019</v>
      <v>years (2018)</v>
      <v>2018</v>
      <v>per thousand (2018)</v>
      <v>2019</v>
      <v>2017</v>
      <v>2016</v>
      <v>2019</v>
      <v>2016</v>
      <v>2018</v>
      <v>kilotons per year (2016)</v>
      <v>deaths per 100,000 (2017)</v>
      <v>kWh (2014)</v>
      <v>2015</v>
      <v>2019</v>
      <v>2017</v>
      <v>2017</v>
      <v>2017</v>
      <v>2017</v>
      <v>2017</v>
      <v>2015</v>
      <v>2017</v>
      <v>2017</v>
      <v>2017</v>
      <v>2017</v>
      <v>2019</v>
    </spb>
    <spb s="0">
      <v xml:space="preserve">	</v>
      <v xml:space="preserve">	</v>
      <v xml:space="preserve">https://en.wikipedia.org/wiki/Norway	</v>
      <v xml:space="preserve">https://creativecommons.org/licenses/by-sa/3.0	</v>
    </spb>
    <spb s="0">
      <v xml:space="preserve">Wikipedia	Cia	travel.state.gov	</v>
      <v xml:space="preserve">CC-BY-SA			</v>
      <v xml:space="preserve">http://en.wikipedia.org/wiki/Poland	https://www.cia.gov/library/publications/the-world-factbook/geos/pl.html?Transportation	https://travel.state.gov/content/travel/en/international-travel/International-Travel-Country-Information-Pages/Poland.html	</v>
      <v xml:space="preserve">http://creativecommons.org/licenses/by-sa/3.0/			</v>
    </spb>
    <spb s="0">
      <v xml:space="preserve">Cia	</v>
      <v xml:space="preserve">	</v>
      <v xml:space="preserve">https://www.cia.gov/library/publications/the-world-factbook/geos/pl.html?Transportation	</v>
      <v xml:space="preserve">	</v>
    </spb>
    <spb s="0">
      <v xml:space="preserve">Wikipedia	Wikipedia	Cia	travel.state.gov	</v>
      <v xml:space="preserve">CC-BY-SA	CC-BY-SA			</v>
      <v xml:space="preserve">http://en.wikipedia.org/wiki/Poland	https://en.wikipedia.org/wiki/Poland	https://www.cia.gov/library/publications/the-world-factbook/geos/pl.html?Transportation	https://travel.state.gov/content/travel/en/international-travel/International-Travel-Country-Information-Pages/Poland.html	</v>
      <v xml:space="preserve">http://creativecommons.org/licenses/by-sa/3.0/	http://creativecommons.org/licenses/by-sa/3.0/			</v>
    </spb>
    <spb s="0">
      <v xml:space="preserve">Wikipedia	</v>
      <v xml:space="preserve">CC-BY-SA	</v>
      <v xml:space="preserve">http://en.wikipedia.org/wiki/Poland	</v>
      <v xml:space="preserve">http://creativecommons.org/licenses/by-sa/3.0/	</v>
    </spb>
    <spb s="0">
      <v xml:space="preserve">Wikipedia	Cia	</v>
      <v xml:space="preserve">CC-BY-SA		</v>
      <v xml:space="preserve">http://en.wikipedia.org/wiki/Poland	https://www.cia.gov/library/publications/the-world-factbook/geos/pl.html?Transportation	</v>
      <v xml:space="preserve">http://creativecommons.org/licenses/by-sa/3.0/		</v>
    </spb>
    <spb s="0">
      <v xml:space="preserve">Wikipedia	Wikipedia	Wikidata	Cia	travel.state.gov	</v>
      <v xml:space="preserve">CC-BY-SA	CC-BY-SA				</v>
      <v xml:space="preserve">http://en.wikipedia.org/wiki/Poland	http://fr.wikipedia.org/wiki/Pologne	https://www.wikidata.org/wiki/Q36	https://www.cia.gov/library/publications/the-world-factbook/geos/pl.html?Transportation	https://travel.state.gov/content/travel/en/international-travel/International-Travel-Country-Information-Pages/Poland.html	</v>
      <v xml:space="preserve">http://creativecommons.org/licenses/by-sa/3.0/	http://creativecommons.org/licenses/by-sa/3.0/				</v>
    </spb>
    <spb s="0">
      <v xml:space="preserve">Wikipedia	travel.state.gov	</v>
      <v xml:space="preserve">CC-BY-SA		</v>
      <v xml:space="preserve">http://en.wikipedia.org/wiki/Poland	https://travel.state.gov/content/travel/en/international-travel/International-Travel-Country-Information-Pages/Poland.html	</v>
      <v xml:space="preserve">http://creativecommons.org/licenses/by-sa/3.0/		</v>
    </spb>
    <spb s="14">
      <v>15</v>
      <v>390</v>
      <v>391</v>
      <v>392</v>
      <v>19</v>
      <v>20</v>
      <v>392</v>
      <v>393</v>
      <v>393</v>
      <v>394</v>
      <v>395</v>
      <v>393</v>
      <v>393</v>
      <v>396</v>
      <v>391</v>
      <v>25</v>
      <v>390</v>
      <v>391</v>
      <v>26</v>
      <v>393</v>
      <v>391</v>
      <v>28</v>
      <v>29</v>
      <v>30</v>
      <v>391</v>
      <v>391</v>
      <v>395</v>
      <v>391</v>
      <v>32</v>
      <v>33</v>
      <v>34</v>
      <v>35</v>
      <v>391</v>
      <v>390</v>
      <v>391</v>
      <v>391</v>
      <v>391</v>
      <v>391</v>
      <v>391</v>
      <v>391</v>
      <v>391</v>
      <v>391</v>
      <v>391</v>
      <v>391</v>
      <v>36</v>
    </spb>
    <spb s="0">
      <v xml:space="preserve">	</v>
      <v xml:space="preserve">	</v>
      <v xml:space="preserve">https://en.wikipedia.org/wiki/Poland	</v>
      <v xml:space="preserve">https://creativecommons.org/licenses/by-sa/3.0	</v>
    </spb>
    <spb s="0">
      <v xml:space="preserve">Wikipedia	Cia	travel.state.gov	</v>
      <v xml:space="preserve">CC-BY-SA			</v>
      <v xml:space="preserve">http://en.wikipedia.org/wiki/Portugal	https://www.cia.gov/library/publications/the-world-factbook/geos/po.html?Transportation	https://travel.state.gov/content/travel/en/international-travel/International-Travel-Country-Information-Pages/Portugal.html	</v>
      <v xml:space="preserve">http://creativecommons.org/licenses/by-sa/3.0/			</v>
    </spb>
    <spb s="0">
      <v xml:space="preserve">Wikipedia	</v>
      <v xml:space="preserve">CC-BY-SA	</v>
      <v xml:space="preserve">http://en.wikipedia.org/wiki/Portugal	</v>
      <v xml:space="preserve">http://creativecommons.org/licenses/by-sa/3.0/	</v>
    </spb>
    <spb s="0">
      <v xml:space="preserve">Wikipedia	Cia	Wikipedia	travel.state.gov	Sec	</v>
      <v xml:space="preserve">CC-BY-SA		CC-BY-SA			</v>
      <v xml:space="preserve">http://en.wikipedia.org/wiki/Portugal	https://www.cia.gov/library/publications/the-world-factbook/geos/po.html?Transportation	https://en.wikipedia.org/wiki/Portugal	https://travel.state.gov/content/travel/en/international-travel/International-Travel-Country-Information-Pages/Portugal.html	https://www.sec.gov/cgi-bin/browse-edgar?action=getcompany&amp;CIK=0001746278	</v>
      <v xml:space="preserve">http://creativecommons.org/licenses/by-sa/3.0/		http://creativecommons.org/licenses/by-sa/3.0/			</v>
    </spb>
    <spb s="0">
      <v xml:space="preserve">Wikipedia	Cia	</v>
      <v xml:space="preserve">CC-BY-SA		</v>
      <v xml:space="preserve">http://en.wikipedia.org/wiki/Portugal	https://www.cia.gov/library/publications/the-world-factbook/geos/po.html?Transportation	</v>
      <v xml:space="preserve">http://creativecommons.org/licenses/by-sa/3.0/		</v>
    </spb>
    <spb s="0">
      <v xml:space="preserve">Wikipedia	Wikipedia	Cia	travel.state.gov	</v>
      <v xml:space="preserve">CC-BY-SA	CC-BY-SA			</v>
      <v xml:space="preserve">http://en.wikipedia.org/wiki/Portugal	http://fr.wikipedia.org/wiki/Portugal	https://www.cia.gov/library/publications/the-world-factbook/geos/po.html?Transportation	https://travel.state.gov/content/travel/en/international-travel/International-Travel-Country-Information-Pages/Portugal.html	</v>
      <v xml:space="preserve">http://creativecommons.org/licenses/by-sa/3.0/	http://creativecommons.org/licenses/by-sa/3.0/			</v>
    </spb>
    <spb s="0">
      <v xml:space="preserve">Cia	</v>
      <v xml:space="preserve">	</v>
      <v xml:space="preserve">https://www.cia.gov/library/publications/the-world-factbook/geos/po.html?Transportation	</v>
      <v xml:space="preserve">	</v>
    </spb>
    <spb s="14">
      <v>15</v>
      <v>399</v>
      <v>400</v>
      <v>401</v>
      <v>19</v>
      <v>20</v>
      <v>401</v>
      <v>400</v>
      <v>400</v>
      <v>402</v>
      <v>403</v>
      <v>400</v>
      <v>400</v>
      <v>400</v>
      <v>404</v>
      <v>25</v>
      <v>399</v>
      <v>404</v>
      <v>26</v>
      <v>400</v>
      <v>404</v>
      <v>28</v>
      <v>29</v>
      <v>30</v>
      <v>404</v>
      <v>404</v>
      <v>403</v>
      <v>404</v>
      <v>32</v>
      <v>33</v>
      <v>34</v>
      <v>35</v>
      <v>404</v>
      <v>399</v>
      <v>404</v>
      <v>404</v>
      <v>404</v>
      <v>404</v>
      <v>404</v>
      <v>404</v>
      <v>404</v>
      <v>404</v>
      <v>404</v>
      <v>404</v>
      <v>36</v>
    </spb>
    <spb s="0">
      <v xml:space="preserve">	</v>
      <v xml:space="preserve">	</v>
      <v xml:space="preserve">https://en.wikipedia.org/wiki/Portugal	</v>
      <v xml:space="preserve">https://creativecommons.org/licenses/by-sa/3.0	</v>
    </spb>
    <spb s="0">
      <v xml:space="preserve">Wikipedia	Cia	travel.state.gov	</v>
      <v xml:space="preserve">CC-BY-SA			</v>
      <v xml:space="preserve">http://en.wikipedia.org/wiki/South_Africa	https://www.cia.gov/library/publications/the-world-factbook/geos/sf.html?Transportation	https://travel.state.gov/content/travel/en/international-travel/International-Travel-Country-Information-Pages/SouthAfrica.html	</v>
      <v xml:space="preserve">http://creativecommons.org/licenses/by-sa/3.0/			</v>
    </spb>
    <spb s="0">
      <v xml:space="preserve">Cia	</v>
      <v xml:space="preserve">	</v>
      <v xml:space="preserve">https://www.cia.gov/library/publications/the-world-factbook/geos/sf.html?Transportation	</v>
      <v xml:space="preserve">	</v>
    </spb>
    <spb s="0">
      <v xml:space="preserve">Wikipedia	Cia	Wikipedia	travel.state.gov	Sec	</v>
      <v xml:space="preserve">CC-BY-SA		CC-BY-SA			</v>
      <v xml:space="preserve">http://en.wikipedia.org/wiki/South_Africa	https://www.cia.gov/library/publications/the-world-factbook/geos/sf.html?Transportation	https://en.wikipedia.org/wiki/South_Africa	https://travel.state.gov/content/travel/en/international-travel/International-Travel-Country-Information-Pages/SouthAfrica.html	https://www.sec.gov/cgi-bin/browse-edgar?action=getcompany&amp;CIK=0001910319	</v>
      <v xml:space="preserve">http://creativecommons.org/licenses/by-sa/3.0/		http://creativecommons.org/licenses/by-sa/3.0/			</v>
    </spb>
    <spb s="0">
      <v xml:space="preserve">Wikipedia	</v>
      <v xml:space="preserve">CC-BY-SA	</v>
      <v xml:space="preserve">http://en.wikipedia.org/wiki/South_Africa	</v>
      <v xml:space="preserve">http://creativecommons.org/licenses/by-sa/3.0/	</v>
    </spb>
    <spb s="0">
      <v xml:space="preserve">Wikipedia	Cia	</v>
      <v xml:space="preserve">CC-BY-SA		</v>
      <v xml:space="preserve">http://en.wikipedia.org/wiki/South_Africa	https://www.cia.gov/library/publications/the-world-factbook/geos/sf.html?Transportation	</v>
      <v xml:space="preserve">http://creativecommons.org/licenses/by-sa/3.0/		</v>
    </spb>
    <spb s="0">
      <v xml:space="preserve">travel.state.gov	</v>
      <v xml:space="preserve">	</v>
      <v xml:space="preserve">https://travel.state.gov/content/travel/en/international-travel/International-Travel-Country-Information-Pages/SouthAfrica.html	</v>
      <v xml:space="preserve">	</v>
    </spb>
    <spb s="0">
      <v xml:space="preserve">Wikipedia	Wikipedia	</v>
      <v xml:space="preserve">CC-BY-SA	CC-BY-SA	</v>
      <v xml:space="preserve">http://en.wikipedia.org/wiki/South_Africa	http://hi.wikipedia.org/wiki/दक्षिण_अफ्रीका	</v>
      <v xml:space="preserve">http://creativecommons.org/licenses/by-sa/3.0/	http://creativecommons.org/licenses/by-sa/3.0/	</v>
    </spb>
    <spb s="0">
      <v xml:space="preserve">Wikipedia	Wikipedia	Cia	Wikipedia	Wikipedia	travel.state.gov	Sec	</v>
      <v xml:space="preserve">CC-BY-SA	CC-BY-SA		CC-BY-SA	CC-BY-SA			</v>
      <v xml:space="preserve">http://en.wikipedia.org/wiki/South_Africa	http://fr.wikipedia.org/wiki/Afrique_du_Sud	https://www.cia.gov/library/publications/the-world-factbook/geos/sf.html?Transportation	http://hi.wikipedia.org/wiki/दक्षिण_अफ्रीका	https://en.wikipedia.org/wiki/South_Africa	https://travel.state.gov/content/travel/en/international-travel/International-Travel-Country-Information-Pages/SouthAfrica.html	https://www.sec.gov/cgi-bin/browse-edgar?action=getcompany&amp;CIK=0001910319	</v>
      <v xml:space="preserve">http://creativecommons.org/licenses/by-sa/3.0/	http://creativecommons.org/licenses/by-sa/3.0/		http://creativecommons.org/licenses/by-sa/3.0/	http://creativecommons.org/licenses/by-sa/3.0/			</v>
    </spb>
    <spb s="41">
      <v>15</v>
      <v>407</v>
      <v>408</v>
      <v>409</v>
      <v>19</v>
      <v>20</v>
      <v>409</v>
      <v>410</v>
      <v>410</v>
      <v>411</v>
      <v>410</v>
      <v>412</v>
      <v>408</v>
      <v>25</v>
      <v>407</v>
      <v>408</v>
      <v>26</v>
      <v>413</v>
      <v>408</v>
      <v>28</v>
      <v>29</v>
      <v>30</v>
      <v>408</v>
      <v>408</v>
      <v>414</v>
      <v>408</v>
      <v>32</v>
      <v>33</v>
      <v>34</v>
      <v>35</v>
      <v>408</v>
      <v>407</v>
      <v>408</v>
      <v>408</v>
      <v>408</v>
      <v>408</v>
      <v>408</v>
      <v>408</v>
      <v>408</v>
      <v>408</v>
      <v>408</v>
      <v>408</v>
      <v>36</v>
    </spb>
    <spb s="15">
      <v>2019</v>
      <v>2019</v>
      <v>square km</v>
      <v>per thousand (2018)</v>
      <v>2019</v>
      <v>2019</v>
      <v>2018</v>
      <v>per liter (2016)</v>
      <v>2019</v>
      <v>years (2018)</v>
      <v>2018</v>
      <v>per thousand (2018)</v>
      <v>2019</v>
      <v>2017</v>
      <v>2016</v>
      <v>2019</v>
      <v>2016</v>
      <v>2017</v>
      <v>kilotons per year (2016)</v>
      <v>deaths per 100,000 (2017)</v>
      <v>kWh (2014)</v>
      <v>2014</v>
      <v>2019</v>
      <v>2014</v>
      <v>2014</v>
      <v>2014</v>
      <v>2014</v>
      <v>2014</v>
      <v>2015</v>
      <v>2014</v>
      <v>2014</v>
      <v>2017</v>
      <v>2017</v>
      <v>2019</v>
    </spb>
    <spb s="0">
      <v xml:space="preserve">	</v>
      <v xml:space="preserve">	</v>
      <v xml:space="preserve">https://en.wikipedia.org/wiki/South_Africa	</v>
      <v xml:space="preserve">https://creativecommons.org/licenses/by-sa/3.0	</v>
    </spb>
    <spb s="0">
      <v xml:space="preserve">Wikipedia	Cia	travel.state.gov	</v>
      <v xml:space="preserve">CC-BY-SA			</v>
      <v xml:space="preserve">http://en.wikipedia.org/wiki/Slovenia	https://www.cia.gov/library/publications/the-world-factbook/geos/si.html?Transportation	https://travel.state.gov/content/travel/en/international-travel/International-Travel-Country-Information-Pages/Slovenia.html	</v>
      <v xml:space="preserve">http://creativecommons.org/licenses/by-sa/3.0/			</v>
    </spb>
    <spb s="0">
      <v xml:space="preserve">Wikipedia	Cia	</v>
      <v xml:space="preserve">CC-BY-SA		</v>
      <v xml:space="preserve">http://es.wikipedia.org/wiki/Eslovenia	https://www.cia.gov/library/publications/the-world-factbook/geos/si.html?Transportation	</v>
      <v xml:space="preserve">http://creativecommons.org/licenses/by-sa/3.0/		</v>
    </spb>
    <spb s="0">
      <v xml:space="preserve">Wikipedia	Wikipedia	Cia	travel.state.gov	</v>
      <v xml:space="preserve">CC-BY-SA	CC-BY-SA			</v>
      <v xml:space="preserve">http://en.wikipedia.org/wiki/Slovenia	https://en.wikipedia.org/wiki/Slovenia	https://www.cia.gov/library/publications/the-world-factbook/geos/si.html?Transportation	https://travel.state.gov/content/travel/en/international-travel/International-Travel-Country-Information-Pages/Slovenia.html	</v>
      <v xml:space="preserve">http://creativecommons.org/licenses/by-sa/3.0/	http://creativecommons.org/licenses/by-sa/3.0/			</v>
    </spb>
    <spb s="0">
      <v xml:space="preserve">Wikipedia	</v>
      <v xml:space="preserve">CC-BY-SA	</v>
      <v xml:space="preserve">http://en.wikipedia.org/wiki/Slovenia	</v>
      <v xml:space="preserve">http://creativecommons.org/licenses/by-sa/3.0/	</v>
    </spb>
    <spb s="0">
      <v xml:space="preserve">travel.state.gov	</v>
      <v xml:space="preserve">	</v>
      <v xml:space="preserve">https://travel.state.gov/content/travel/en/international-travel/International-Travel-Country-Information-Pages/Slovenia.html	</v>
      <v xml:space="preserve">	</v>
    </spb>
    <spb s="0">
      <v xml:space="preserve">Cia	</v>
      <v xml:space="preserve">	</v>
      <v xml:space="preserve">https://www.cia.gov/library/publications/the-world-factbook/geos/si.html?Transportation	</v>
      <v xml:space="preserve">	</v>
    </spb>
    <spb s="14">
      <v>15</v>
      <v>418</v>
      <v>419</v>
      <v>420</v>
      <v>19</v>
      <v>20</v>
      <v>420</v>
      <v>421</v>
      <v>421</v>
      <v>421</v>
      <v>418</v>
      <v>421</v>
      <v>421</v>
      <v>422</v>
      <v>423</v>
      <v>25</v>
      <v>418</v>
      <v>423</v>
      <v>26</v>
      <v>421</v>
      <v>423</v>
      <v>28</v>
      <v>29</v>
      <v>30</v>
      <v>423</v>
      <v>423</v>
      <v>418</v>
      <v>423</v>
      <v>32</v>
      <v>33</v>
      <v>34</v>
      <v>35</v>
      <v>423</v>
      <v>418</v>
      <v>423</v>
      <v>423</v>
      <v>423</v>
      <v>423</v>
      <v>423</v>
      <v>423</v>
      <v>423</v>
      <v>423</v>
      <v>423</v>
      <v>423</v>
      <v>36</v>
    </spb>
    <spb s="0">
      <v xml:space="preserve">	</v>
      <v xml:space="preserve">	</v>
      <v xml:space="preserve">https://en.wikipedia.org/wiki/Slovenia	</v>
      <v xml:space="preserve">https://creativecommons.org/licenses/by-sa/3.0	</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Cia	</v>
      <v xml:space="preserve">	</v>
      <v xml:space="preserve">https://www.cia.gov/library/publications/the-world-factbook/geos/sp.html?Transportation	</v>
      <v xml:space="preserve">	</v>
    </spb>
    <spb s="0">
      <v xml:space="preserve">Wikipedia	Wikipedia	Cia	Ine	Facebook	Sec	</v>
      <v xml:space="preserve">CC-BY-SA	CC-BY-SA					</v>
      <v xml:space="preserve">http://en.wikipedia.org/wiki/Spain	https://en.wikipedia.org/wiki/Spain	https://www.cia.gov/library/publications/the-world-factbook/geos/sp.html?Transportation	http://www.ine.es/jaxiT3/Tabla.htm?t=9681&amp;L=1	https://www.facebook.com/spain.info.no	https://www.sec.gov/cgi-bin/browse-edgar?action=getcompany&amp;CIK=0001921938	</v>
      <v xml:space="preserve">http://creativecommons.org/licenses/by-sa/3.0/	http://creativecommons.org/licenses/by-sa/3.0/					</v>
    </spb>
    <spb s="0">
      <v xml:space="preserve">Wikipedia	</v>
      <v xml:space="preserve">CC-BY-SA	</v>
      <v xml:space="preserve">http://en.wikipedia.org/wiki/Spain	</v>
      <v xml:space="preserve">http://creativecommons.org/licenses/by-sa/3.0/	</v>
    </spb>
    <spb s="0">
      <v xml:space="preserve">Wikipedia	Cia	</v>
      <v xml:space="preserve">CC-BY-SA		</v>
      <v xml:space="preserve">http://en.wikipedia.org/wiki/Spain	https://www.cia.gov/library/publications/the-world-factbook/geos/sp.html?Transportation	</v>
      <v xml:space="preserve">http://creativecommons.org/licenses/by-sa/3.0/		</v>
    </spb>
    <spb s="0">
      <v xml:space="preserve">Wikipedia	Wikipedia	Cia	Facebook	Sec	</v>
      <v xml:space="preserve">CC-BY-SA	CC-BY-SA				</v>
      <v xml:space="preserve">http://en.wikipedia.org/wiki/Spain	http://fr.wikipedia.org/wiki/Espagne	https://www.cia.gov/library/publications/the-world-factbook/geos/sp.html?Transportation	https://www.facebook.com/spain.info.no	https://www.sec.gov/cgi-bin/browse-edgar?action=getcompany&amp;CIK=0001921938	</v>
      <v xml:space="preserve">http://creativecommons.org/licenses/by-sa/3.0/	http://creativecommons.org/licenses/by-sa/3.0/				</v>
    </spb>
    <spb s="20">
      <v>15</v>
      <v>426</v>
      <v>427</v>
      <v>428</v>
      <v>19</v>
      <v>20</v>
      <v>428</v>
      <v>429</v>
      <v>429</v>
      <v>430</v>
      <v>431</v>
      <v>429</v>
      <v>429</v>
      <v>427</v>
      <v>25</v>
      <v>426</v>
      <v>427</v>
      <v>26</v>
      <v>429</v>
      <v>427</v>
      <v>28</v>
      <v>29</v>
      <v>30</v>
      <v>427</v>
      <v>427</v>
      <v>431</v>
      <v>427</v>
      <v>32</v>
      <v>33</v>
      <v>34</v>
      <v>35</v>
      <v>427</v>
      <v>426</v>
      <v>427</v>
      <v>427</v>
      <v>427</v>
      <v>427</v>
      <v>427</v>
      <v>427</v>
      <v>427</v>
      <v>427</v>
      <v>427</v>
      <v>427</v>
      <v>36</v>
    </spb>
    <spb s="0">
      <v xml:space="preserve">	</v>
      <v xml:space="preserve">	</v>
      <v xml:space="preserve">https://en.wikipedia.org/wiki/Spain	</v>
      <v xml:space="preserve">https://creativecommons.org/licenses/by-sa/3.0	</v>
    </spb>
    <spb s="0">
      <v xml:space="preserve">Wikipedia	Cia	travel.state.gov	</v>
      <v xml:space="preserve">CC-BY-SA			</v>
      <v xml:space="preserve">http://en.wikipedia.org/wiki/Slovakia	https://www.cia.gov/library/publications/the-world-factbook/geos/lo.html?Transportation	https://travel.state.gov/content/travel/en/international-travel/International-Travel-Country-Information-Pages/Slovakia.html	</v>
      <v xml:space="preserve">http://creativecommons.org/licenses/by-sa/3.0/			</v>
    </spb>
    <spb s="0">
      <v xml:space="preserve">Wikipedia	Wikipedia	Wikipedia	Cia	</v>
      <v xml:space="preserve">CC-BY-SA	CC-BY-SA	CC-BY-SA		</v>
      <v xml:space="preserve">http://en.wikipedia.org/wiki/Slovakia	http://es.wikipedia.org/wiki/Eslovaquia	http://fr.wikipedia.org/wiki/Slovaquie	https://www.cia.gov/library/publications/the-world-factbook/geos/lo.html?Transportation	</v>
      <v xml:space="preserve">http://creativecommons.org/licenses/by-sa/3.0/	http://creativecommons.org/licenses/by-sa/3.0/	http://creativecommons.org/licenses/by-sa/3.0/		</v>
    </spb>
    <spb s="0">
      <v xml:space="preserve">Wikipedia	Wikipedia	Cia	travel.state.gov	Sec	</v>
      <v xml:space="preserve">CC-BY-SA	CC-BY-SA				</v>
      <v xml:space="preserve">http://en.wikipedia.org/wiki/Slovakia	https://en.wikipedia.org/wiki/Slovakia	https://www.cia.gov/library/publications/the-world-factbook/geos/lo.html?Transportation	https://travel.state.gov/content/travel/en/international-travel/International-Travel-Country-Information-Pages/Slovakia.html	https://www.sec.gov/cgi-bin/browse-edgar?action=getcompany&amp;CIK=0001700849	</v>
      <v xml:space="preserve">http://creativecommons.org/licenses/by-sa/3.0/	http://creativecommons.org/licenses/by-sa/3.0/				</v>
    </spb>
    <spb s="0">
      <v xml:space="preserve">Wikipedia	</v>
      <v xml:space="preserve">CC-BY-SA	</v>
      <v xml:space="preserve">http://en.wikipedia.org/wiki/Slovakia	</v>
      <v xml:space="preserve">http://creativecommons.org/licenses/by-sa/3.0/	</v>
    </spb>
    <spb s="0">
      <v xml:space="preserve">Wikipedia	Cia	</v>
      <v xml:space="preserve">CC-BY-SA		</v>
      <v xml:space="preserve">http://en.wikipedia.org/wiki/Slovakia	https://www.cia.gov/library/publications/the-world-factbook/geos/lo.html?Transportation	</v>
      <v xml:space="preserve">http://creativecommons.org/licenses/by-sa/3.0/		</v>
    </spb>
    <spb s="0">
      <v xml:space="preserve">Wikipedia	Wikipedia	Cia	travel.state.gov	</v>
      <v xml:space="preserve">CC-BY-SA	CC-BY-SA			</v>
      <v xml:space="preserve">http://en.wikipedia.org/wiki/Slovakia	http://fr.wikipedia.org/wiki/Slovaquie	https://www.cia.gov/library/publications/the-world-factbook/geos/lo.html?Transportation	https://travel.state.gov/content/travel/en/international-travel/International-Travel-Country-Information-Pages/Slovakia.html	</v>
      <v xml:space="preserve">http://creativecommons.org/licenses/by-sa/3.0/	http://creativecommons.org/licenses/by-sa/3.0/			</v>
    </spb>
    <spb s="0">
      <v xml:space="preserve">Cia	</v>
      <v xml:space="preserve">	</v>
      <v xml:space="preserve">https://www.cia.gov/library/publications/the-world-factbook/geos/lo.html?Transportation	</v>
      <v xml:space="preserve">	</v>
    </spb>
    <spb s="0">
      <v xml:space="preserve">Wikipedia	Wikipedia	</v>
      <v xml:space="preserve">CC-BY-SA	CC-BY-SA	</v>
      <v xml:space="preserve">http://en.wikipedia.org/wiki/Slovakia	http://sk.wikipedia.org/wiki/Slovenská_republika	</v>
      <v xml:space="preserve">http://creativecommons.org/licenses/by-sa/3.0/	http://creativecommons.org/licenses/by-sa/3.0/	</v>
    </spb>
    <spb s="14">
      <v>15</v>
      <v>434</v>
      <v>435</v>
      <v>436</v>
      <v>19</v>
      <v>20</v>
      <v>436</v>
      <v>437</v>
      <v>437</v>
      <v>438</v>
      <v>439</v>
      <v>437</v>
      <v>437</v>
      <v>437</v>
      <v>440</v>
      <v>25</v>
      <v>434</v>
      <v>440</v>
      <v>26</v>
      <v>441</v>
      <v>440</v>
      <v>28</v>
      <v>29</v>
      <v>30</v>
      <v>440</v>
      <v>440</v>
      <v>439</v>
      <v>440</v>
      <v>32</v>
      <v>33</v>
      <v>34</v>
      <v>35</v>
      <v>440</v>
      <v>434</v>
      <v>440</v>
      <v>440</v>
      <v>440</v>
      <v>440</v>
      <v>440</v>
      <v>440</v>
      <v>440</v>
      <v>440</v>
      <v>440</v>
      <v>440</v>
      <v>36</v>
    </spb>
    <spb s="15">
      <v>2019</v>
      <v>2019</v>
      <v>square km</v>
      <v>per thousand (2018)</v>
      <v>2019</v>
      <v>2019</v>
      <v>2018</v>
      <v>per liter (2016)</v>
      <v>2019</v>
      <v>years (2018)</v>
      <v>2018</v>
      <v>per thousand (2018)</v>
      <v>2019</v>
      <v>2017</v>
      <v>2016</v>
      <v>2019</v>
      <v>2016</v>
      <v>2017</v>
      <v>kilotons per year (2016)</v>
      <v>deaths per 100,000 (2017)</v>
      <v>kWh (2014)</v>
      <v>2015</v>
      <v>2013</v>
      <v>2016</v>
      <v>2016</v>
      <v>2016</v>
      <v>2016</v>
      <v>2016</v>
      <v>2015</v>
      <v>2016</v>
      <v>2016</v>
      <v>2017</v>
      <v>2017</v>
      <v>2019</v>
    </spb>
    <spb s="0">
      <v xml:space="preserve">	</v>
      <v xml:space="preserve">	</v>
      <v xml:space="preserve">https://en.wikipedia.org/wiki/Slovakia	</v>
      <v xml:space="preserve">https://creativecommons.org/licenses/by-sa/3.0	</v>
    </spb>
    <spb s="0">
      <v xml:space="preserve">Wikipedia	Cia	travel.state.gov	</v>
      <v xml:space="preserve">CC-BY-SA			</v>
      <v xml:space="preserve">http://en.wikipedia.org/wiki/Switzerland	https://www.cia.gov/library/publications/the-world-factbook/geos/sz.html?Transportation	https://travel.state.gov/content/travel/en/international-travel/International-Travel-Country-Information-Pages/Switzerland.html.html	</v>
      <v xml:space="preserve">http://creativecommons.org/licenses/by-sa/3.0/			</v>
    </spb>
    <spb s="0">
      <v xml:space="preserve">Wikipedia	Cia	</v>
      <v xml:space="preserve">CC-BY-SA		</v>
      <v xml:space="preserve">http://es.wikipedia.org/wiki/Suiza	https://www.cia.gov/library/publications/the-world-factbook/geos/sz.html?Transportation	</v>
      <v xml:space="preserve">http://creativecommons.org/licenses/by-sa/3.0/		</v>
    </spb>
    <spb s="0">
      <v xml:space="preserve">Wikipedia	Wikipedia	Cia	travel.state.gov	Sec	</v>
      <v xml:space="preserve">CC-BY-SA	CC-BY-SA				</v>
      <v xml:space="preserve">http://en.wikipedia.org/wiki/Switzerland	https://en.wikipedia.org/wiki/Switzerland	https://www.cia.gov/library/publications/the-world-factbook/geos/sz.html?Transportation	https://travel.state.gov/content/travel/en/international-travel/International-Travel-Country-Information-Pages/Switzerland.html.html	https://www.sec.gov/cgi-bin/browse-edgar?action=getcompany&amp;CIK=0001923427	</v>
      <v xml:space="preserve">http://creativecommons.org/licenses/by-sa/3.0/	http://creativecommons.org/licenses/by-sa/3.0/				</v>
    </spb>
    <spb s="0">
      <v xml:space="preserve">Wikipedia	</v>
      <v xml:space="preserve">CC-BY-SA	</v>
      <v xml:space="preserve">http://en.wikipedia.org/wiki/Switzerland	</v>
      <v xml:space="preserve">http://creativecommons.org/licenses/by-sa/3.0/	</v>
    </spb>
    <spb s="0">
      <v xml:space="preserve">Wikipedia	Cia	</v>
      <v xml:space="preserve">CC-BY-SA		</v>
      <v xml:space="preserve">http://en.wikipedia.org/wiki/Switzerland	https://www.cia.gov/library/publications/the-world-factbook/geos/sz.html?Transportation	</v>
      <v xml:space="preserve">http://creativecommons.org/licenses/by-sa/3.0/		</v>
    </spb>
    <spb s="0">
      <v xml:space="preserve">Cia	</v>
      <v xml:space="preserve">	</v>
      <v xml:space="preserve">https://www.cia.gov/library/publications/the-world-factbook/geos/sz.html?Transportation	</v>
      <v xml:space="preserve">	</v>
    </spb>
    <spb s="0">
      <v xml:space="preserve">Wikipedia	Wikipedia	Wikidata	Cia	travel.state.gov	Sec	</v>
      <v xml:space="preserve">CC-BY-SA	CC-BY-SA					</v>
      <v xml:space="preserve">http://en.wikipedia.org/wiki/Switzerland	http://fr.wikipedia.org/wiki/Suisse	https://www.wikidata.org/wiki/Q39	https://www.cia.gov/library/publications/the-world-factbook/geos/sz.html?Transportation	https://travel.state.gov/content/travel/en/international-travel/International-Travel-Country-Information-Pages/Switzerland.html.html	https://www.sec.gov/cgi-bin/browse-edgar?action=getcompany&amp;CIK=0001923427	</v>
      <v xml:space="preserve">http://creativecommons.org/licenses/by-sa/3.0/	http://creativecommons.org/licenses/by-sa/3.0/					</v>
    </spb>
    <spb s="42">
      <v>15</v>
      <v>445</v>
      <v>446</v>
      <v>447</v>
      <v>19</v>
      <v>20</v>
      <v>447</v>
      <v>448</v>
      <v>448</v>
      <v>449</v>
      <v>448</v>
      <v>450</v>
      <v>25</v>
      <v>445</v>
      <v>450</v>
      <v>26</v>
      <v>448</v>
      <v>450</v>
      <v>28</v>
      <v>29</v>
      <v>30</v>
      <v>450</v>
      <v>450</v>
      <v>451</v>
      <v>450</v>
      <v>32</v>
      <v>33</v>
      <v>34</v>
      <v>35</v>
      <v>450</v>
      <v>445</v>
      <v>450</v>
      <v>450</v>
      <v>450</v>
      <v>450</v>
      <v>450</v>
      <v>450</v>
      <v>450</v>
      <v>450</v>
      <v>450</v>
      <v>450</v>
      <v>36</v>
    </spb>
    <spb s="0">
      <v xml:space="preserve">	</v>
      <v xml:space="preserve">	</v>
      <v xml:space="preserve">https://en.wikipedia.org/wiki/Switzerland	</v>
      <v xml:space="preserve">https://creativecommons.org/licenses/by-sa/3.0	</v>
    </spb>
    <spb s="43">
      <v>17</v>
    </spb>
    <spb s="43">
      <v>18</v>
    </spb>
    <spb s="0">
      <v xml:space="preserve">	</v>
      <v xml:space="preserve">	</v>
      <v xml:space="preserve">https://en.wikipedia.org/wiki/Noosa_Heads,_Queensland	</v>
      <v xml:space="preserve">https://creativecommons.org/licenses/by-sa/3.0	</v>
    </spb>
    <spb s="0">
      <v xml:space="preserve">	</v>
      <v xml:space="preserve">	</v>
      <v xml:space="preserve">https://en.wikipedia.org/wiki/Maroochydore	</v>
      <v xml:space="preserve">https://creativecommons.org/licenses/by-sa/3.0	</v>
    </spb>
    <spb s="0">
      <v xml:space="preserve">	</v>
      <v xml:space="preserve">	</v>
      <v xml:space="preserve">https://en.wikipedia.org/wiki/Mooloolaba	</v>
      <v xml:space="preserve">https://creativecommons.org/licenses/by-sa/3.0	</v>
    </spb>
    <spb s="0">
      <v xml:space="preserve">	</v>
      <v xml:space="preserve">	</v>
      <v xml:space="preserve">https://en.wikipedia.org/wiki/Buderim	</v>
      <v xml:space="preserve">https://creativecommons.org/licenses/by-sa/3.0	</v>
    </spb>
    <spb s="0">
      <v xml:space="preserve">	</v>
      <v xml:space="preserve">	</v>
      <v xml:space="preserve">https://en.wikipedia.org/wiki/Sippy_Downs,_Queensland	</v>
      <v xml:space="preserve">https://creativecommons.org/licenses/by-sa/3.0	</v>
    </spb>
  </spbData>
</supportingPropertyBags>
</file>

<file path=xl/richData/rdsupportingpropertybagstructure.xml><?xml version="1.0" encoding="utf-8"?>
<spbStructures xmlns="http://schemas.microsoft.com/office/spreadsheetml/2017/richdata2" count="44">
  <s>
    <k n="SourceText" t="s"/>
    <k n="LicenseText" t="s"/>
    <k n="SourceAddress" t="s"/>
    <k n="LicenseAddress" t="s"/>
  </s>
  <s>
    <k n="Area" t="spb"/>
    <k n="Name" t="spb"/>
    <k n="UniqueName" t="spb"/>
    <k n="Description" t="spb"/>
    <k n="Country/region" t="spb"/>
    <k n="Admin Division 1 (State/province/other)" t="spb"/>
  </s>
  <s>
    <k n="^Order" t="spba"/>
    <k n="TitleProperty" t="s"/>
    <k n="SubTitleProperty" t="s"/>
  </s>
  <s>
    <k n="ShowInCardView" t="b"/>
    <k n="ShowInDotNotation" t="b"/>
    <k n="ShowInAutoComplete" t="b"/>
  </s>
  <s>
    <k n="ShowInDotNotation" t="b"/>
    <k n="ShowInAutoComplete" t="b"/>
  </s>
  <s>
    <k n="UniqueName" t="spb"/>
    <k n="VDPID/VSID" t="spb"/>
    <k n="Description" t="spb"/>
    <k n="LearnMoreOnLink" t="spb"/>
  </s>
  <s>
    <k n="Name" t="i"/>
    <k n="Image" t="i"/>
    <k n="Description" t="i"/>
  </s>
  <s>
    <k n="link" t="s"/>
    <k n="logo" t="s"/>
    <k n="name" t="s"/>
  </s>
  <s>
    <k n="Area" t="s"/>
    <k n="Population" t="s"/>
  </s>
  <s>
    <k n="_Self" t="i"/>
  </s>
  <s>
    <k n="CPI" t="spb"/>
    <k n="GDP" t="spb"/>
    <k n="Area" t="spb"/>
    <k n="Name" t="spb"/>
    <k n="Birth rate" t="spb"/>
    <k n="Population" t="spb"/>
    <k n="UniqueName" t="spb"/>
    <k n="Description" t="spb"/>
    <k n="Abbreviation" t="spb"/>
    <k n="Calling code"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Out of pocket health expenditure (%)"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Out of pocket health expenditure (%)" t="s"/>
    <k n="Gross primary education enrollment (%)" t="s"/>
    <k n="Gross tertiary education enrollment (%)" t="s"/>
    <k n="Population: Labor force participation (%)" t="s"/>
  </s>
  <s>
    <k n="Area" t="spb"/>
    <k n="Name" t="spb"/>
    <k n="Households" t="spb"/>
    <k n="Population" t="spb"/>
    <k n="UniqueName" t="spb"/>
    <k n="Description" t="spb"/>
    <k n="Abbreviation" t="spb"/>
    <k n="Housing units" t="spb"/>
    <k n="Country/region" t="spb"/>
    <k n="Persons per household" t="spb"/>
  </s>
  <s>
    <k n="Area" t="s"/>
    <k n="Households" t="s"/>
    <k n="Population" t="s"/>
    <k n="Housing units" t="s"/>
    <k n="Persons per household"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Area" t="spb"/>
    <k n="Name" t="spb"/>
    <k n="Population" t="spb"/>
    <k n="UniqueName" t="spb"/>
    <k n="Description" t="spb"/>
    <k n="Country/region" t="spb"/>
    <k n="Admin Division 1 (State/province/other)" t="spb"/>
  </s>
  <s>
    <k n="CPI" t="spb"/>
    <k n="GDP" t="spb"/>
    <k n="Area" t="spb"/>
    <k n="Name" t="spb"/>
    <k n="Birth rate" t="spb"/>
    <k n="Population" t="spb"/>
    <k n="UniqueName" t="spb"/>
    <k n="Description" t="spb"/>
    <k n="Abbreviation" t="spb"/>
    <k n="Calling code" t="spb"/>
    <k n="Minimum wage"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Area" t="spb"/>
    <k n="Name" t="spb"/>
    <k n="Population" t="spb"/>
    <k n="UniqueName" t="spb"/>
    <k n="Description" t="spb"/>
    <k n="Country/region" t="spb"/>
    <k n="Admin Division 1 (State/province/other)" t="spb"/>
    <k n="Admin Division 2 (County/district/other)" t="spb"/>
  </s>
  <s>
    <k n="Area" t="spb"/>
    <k n="Name" t="spb"/>
    <k n="Latitude" t="spb"/>
    <k n="Longitude" t="spb"/>
    <k n="Population" t="spb"/>
    <k n="UniqueName" t="spb"/>
    <k n="Description" t="spb"/>
    <k n="Country/region" t="spb"/>
    <k n="Admin Division 1 (State/province/other)" t="spb"/>
    <k n="Admin Division 2 (County/district/other)" t="spb"/>
  </s>
  <s>
    <k n="CPI" t="spb"/>
    <k n="GDP" t="spb"/>
    <k n="Area" t="spb"/>
    <k n="Name" t="spb"/>
    <k n="Birth rate" t="spb"/>
    <k n="Population" t="spb"/>
    <k n="UniqueName" t="spb"/>
    <k n="Description" t="spb"/>
    <k n="Abbreviation" t="spb"/>
    <k n="Calling code" t="spb"/>
    <k n="Largest city" t="spb"/>
    <k n="Minimum wage"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Area" t="spb"/>
    <k n="Name" t="spb"/>
    <k n="UniqueName" t="spb"/>
    <k n="Description" t="spb"/>
    <k n="Country/region" t="spb"/>
    <k n="Admin Division 1 (State/province/other)" t="spb"/>
    <k n="Admin Division 2 (County/district/other)" t="spb"/>
  </s>
  <s>
    <k n="Area" t="s"/>
  </s>
  <s>
    <k n="Area" t="spb"/>
    <k n="Name" t="spb"/>
    <k n="Population" t="spb"/>
    <k n="UniqueName" t="spb"/>
    <k n="Description" t="spb"/>
    <k n="Country/region" t="spb"/>
  </s>
  <s>
    <k n="CPI" t="spb"/>
    <k n="GDP" t="spb"/>
    <k n="Area" t="spb"/>
    <k n="Name" t="spb"/>
    <k n="Birth rate" t="spb"/>
    <k n="Population" t="spb"/>
    <k n="UniqueName" t="spb"/>
    <k n="Description" t="spb"/>
    <k n="Abbreviation" t="spb"/>
    <k n="Calling code" t="spb"/>
    <k n="Largest city" t="spb"/>
    <k n="Minimum wag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Area" t="spb"/>
    <k n="Name" t="spb"/>
    <k n="Population" t="spb"/>
    <k n="UniqueName" t="spb"/>
    <k n="Description" t="spb"/>
    <k n="Abbreviation" t="spb"/>
    <k n="Largest city" t="spb"/>
    <k n="Country/region" t="spb"/>
    <k n="Capital/Major City" t="spb"/>
  </s>
  <s>
    <k n="CPI" t="spb"/>
    <k n="GDP" t="spb"/>
    <k n="Area" t="spb"/>
    <k n="Name" t="spb"/>
    <k n="Birth rate" t="spb"/>
    <k n="Population" t="spb"/>
    <k n="UniqueName" t="spb"/>
    <k n="Description" t="spb"/>
    <k n="Abbreviation" t="spb"/>
    <k n="Calling code" t="spb"/>
    <k n="Largest city" t="spb"/>
    <k n="Minimum wage" t="spb"/>
    <k n="Currency code" t="spb"/>
    <k n="Fertility rate" t="spb"/>
    <k n="Gasoline price" t="spb"/>
    <k n="Total tax rate" t="spb"/>
    <k n="Life expectancy" t="spb"/>
    <k n="National anthem" t="spb"/>
    <k n="Tax revenue (%)" t="spb"/>
    <k n="Infant mortality" t="spb"/>
    <k n="Urban population" t="spb"/>
    <k n="Armed forces size" t="spb"/>
    <k n="Forested area (%)"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Area" t="spb"/>
    <k n="Name" t="spb"/>
    <k n="Households" t="spb"/>
    <k n="Population" t="spb"/>
    <k n="UniqueName" t="spb"/>
    <k n="Description" t="spb"/>
    <k n="Abbreviation" t="spb"/>
    <k n="Housing units" t="spb"/>
    <k n="Country/region" t="spb"/>
    <k n="Building permits" t="spb"/>
    <k n="Median gross rent" t="spb"/>
    <k n="Capital/Major City" t="spb"/>
    <k n="Persons per household" t="spb"/>
    <k n="Population change (%)" t="spb"/>
    <k n="Population: Asian (%)" t="spb"/>
    <k n="Population: White (%)" t="spb"/>
    <k n="Median household income" t="spb"/>
    <k n="Population: Age 65+ (%)" t="spb"/>
    <k n="Population: Under age 5 (%)" t="spb"/>
    <k n="Population: Under age 18 (%)" t="spb"/>
    <k n="Population: Two or more races (%)" t="spb"/>
    <k n="Population: Hispanic or Latino (%)" t="spb"/>
    <k n="Population: Foreign born persons (%)" t="spb"/>
    <k n="Population: In civilian labor force (%)" t="spb"/>
    <k n="Population: Black or African American (%)" t="spb"/>
    <k n="Population: Persons with a disability (%)" t="spb"/>
    <k n="Median value, owner-occupied housing units" t="spb"/>
    <k n="Population: Bachelor's degree or higher (%)" t="spb"/>
    <k n="Population: High school graduate or higher (%)" t="spb"/>
    <k n="Population: American Indian and Alaskan Native (%)" t="spb"/>
    <k n="Population: Native Hawaiian and Other Pacific Islander (%)" t="spb"/>
  </s>
  <s>
    <k n="Area" t="s"/>
    <k n="Households" t="s"/>
    <k n="Population" t="s"/>
    <k n="Housing units" t="s"/>
    <k n="Building permits" t="s"/>
    <k n="Median gross rent" t="s"/>
    <k n="Persons per household" t="s"/>
    <k n="Population change (%)" t="s"/>
    <k n="Population: Asian (%)" t="s"/>
    <k n="Population: White (%)" t="s"/>
    <k n="Median household income" t="s"/>
    <k n="Population: Age 65+ (%)" t="s"/>
    <k n="Population: Under age 5 (%)" t="s"/>
    <k n="Population: Under age 18 (%)" t="s"/>
    <k n="Population: Two or more races (%)" t="s"/>
    <k n="Population: Hispanic or Latino (%)" t="s"/>
    <k n="Population: Foreign born persons (%)" t="s"/>
    <k n="Population: In civilian labor force (%)" t="s"/>
    <k n="Population: Black or African American (%)" t="s"/>
    <k n="Population: Persons with a disability (%)" t="s"/>
    <k n="Median value, owner-occupied housing units" t="s"/>
    <k n="Population: Bachelor's degree or higher (%)" t="s"/>
    <k n="Population: High school graduate or higher (%)" t="s"/>
    <k n="Population: American Indian and Alaskan Native (%)" t="s"/>
    <k n="Population: Native Hawaiian and Other Pacific Islander (%)" t="s"/>
  </s>
  <s>
    <k n="Area" t="spb"/>
    <k n="Name" t="spb"/>
    <k n="Latitude" t="spb"/>
    <k n="Longitude" t="spb"/>
    <k n="Population" t="spb"/>
    <k n="UniqueName" t="spb"/>
    <k n="Description" t="spb"/>
    <k n="Country/region" t="spb"/>
    <k n="Admin Division 1 (State/province/other)" t="spb"/>
  </s>
  <s>
    <k n="Area" t="spb"/>
    <k n="Name" t="spb"/>
    <k n="UniqueName" t="spb"/>
    <k n="Description" t="spb"/>
    <k n="Country/region" t="spb"/>
  </s>
  <s>
    <k n="CPI" t="spb"/>
    <k n="GDP" t="spb"/>
    <k n="Area" t="spb"/>
    <k n="Name" t="spb"/>
    <k n="Birth rate" t="spb"/>
    <k n="Population" t="spb"/>
    <k n="UniqueName" t="spb"/>
    <k n="Description" t="spb"/>
    <k n="Abbreviation" t="spb"/>
    <k n="Calling code" t="spb"/>
    <k n="Largest city" t="spb"/>
    <k n="Minimum wag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Largest city"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Largest city"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Largest city" t="spb"/>
    <k n="Minimum wage" t="spb"/>
    <k n="Currency code" t="spb"/>
    <k n="CPI Change (%)" t="spb"/>
    <k n="Fertility rate" t="spb"/>
    <k n="Gasoline price" t="spb"/>
    <k n="Total tax rate" t="spb"/>
    <k n="Life expectancy" t="spb"/>
    <k n="National anthem"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GDP" t="spb"/>
    <k n="Area" t="spb"/>
    <k n="Name" t="spb"/>
    <k n="Birth rate" t="spb"/>
    <k n="Population" t="spb"/>
    <k n="UniqueName" t="spb"/>
    <k n="Description" t="spb"/>
    <k n="Abbreviation" t="spb"/>
    <k n="Calling code" t="spb"/>
    <k n="Largest city" t="spb"/>
    <k n="Currency code" t="spb"/>
    <k n="Official name" t="spb"/>
    <k n="Fertility rate" t="spb"/>
    <k n="Gasoline price" t="spb"/>
    <k n="Total tax rate" t="spb"/>
    <k n="Life expectancy" t="spb"/>
    <k n="National anthem"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GDP" t="s"/>
    <k n="Area" t="s"/>
    <k n="Birth rate" t="s"/>
    <k n="Population"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Out of pocket health expenditure (%)" t="s"/>
    <k n="Gross primary education enrollment (%)" t="s"/>
    <k n="Gross tertiary education enrollment (%)" t="s"/>
    <k n="Population: Labor force participation (%)"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Birth rate" t="spb"/>
    <k n="Population" t="spb"/>
    <k n="UniqueName" t="spb"/>
    <k n="Description" t="spb"/>
    <k n="Abbreviation" t="spb"/>
    <k n="Calling cod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7">
    <x:dxf>
      <x:numFmt numFmtId="3" formatCode="#,##0"/>
    </x:dxf>
    <x:dxf>
      <x:numFmt numFmtId="0" formatCode="General"/>
    </x:dxf>
    <x:dxf>
      <x:numFmt numFmtId="2" formatCode="0.00"/>
    </x:dxf>
    <x:dxf>
      <x:numFmt numFmtId="14" formatCode="0.00%"/>
    </x:dxf>
    <x:dxf>
      <x:numFmt numFmtId="4" formatCode="#,##0.00"/>
    </x:dxf>
    <x:dxf>
      <x:numFmt numFmtId="1" formatCode="0"/>
    </x:dxf>
    <x:dxf>
      <x:numFmt numFmtId="13" formatCode="0%"/>
    </x:dxf>
  </dxfs>
  <richProperties>
    <rPr n="IsTitleField" t="b"/>
    <rPr n="IsHeroField" t="b"/>
    <rPr n="RequiresInlineAttribution" t="b"/>
    <rPr n="NumberFormat" t="s"/>
  </richProperties>
  <richStyles>
    <rSty>
      <rpv i="0">1</rpv>
    </rSty>
    <rSty>
      <rpv i="1">1</rpv>
    </rSty>
    <rSty>
      <rpv i="2">1</rpv>
    </rSty>
    <rSty dxfid="0">
      <rpv i="3">#,##0</rpv>
    </rSty>
    <rSty dxfid="1">
      <rpv i="3">0.0000</rpv>
    </rSty>
    <rSty dxfid="3">
      <rpv i="3">0.0%</rpv>
    </rSty>
    <rSty dxfid="2">
      <rpv i="3">0.00</rpv>
    </rSty>
    <rSty dxfid="5">
      <rpv i="3">0</rpv>
    </rSty>
    <rSty dxfid="4">
      <rpv i="3">#,##0.00</rpv>
    </rSty>
    <rSty dxfid="1">
      <rpv i="3">0.0</rpv>
    </rSty>
    <rSty dxfid="1">
      <rpv i="3">_([$$-en-US]* #,##0.00_);_([$$-en-US]* (#,##0.00);_([$$-en-US]* "-"??_);_(@_)</rpv>
    </rSty>
    <rSty dxfid="1">
      <rpv i="3">_([$$-en-US]* #,##0_);_([$$-en-US]* (#,##0);_([$$-en-US]* "-"_);_(@_)</rpv>
    </rSty>
    <rSty dxfid="3"/>
    <rSty dxfid="6"/>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am" xr10:uid="{83F4A6F6-8CBF-41F0-8D34-7EBE6DCD234E}" sourceName="Team">
  <pivotTables>
    <pivotTable tabId="5" name="PivotTable4"/>
  </pivotTables>
  <data>
    <tabular pivotCacheId="864632914">
      <items count="22">
        <i x="20"/>
        <i x="0"/>
        <i x="19"/>
        <i x="15"/>
        <i x="11"/>
        <i x="3"/>
        <i x="14"/>
        <i x="17"/>
        <i x="13"/>
        <i x="10" s="1"/>
        <i x="12"/>
        <i x="6"/>
        <i x="18"/>
        <i x="9"/>
        <i x="21"/>
        <i x="2"/>
        <i x="8"/>
        <i x="16"/>
        <i x="5"/>
        <i x="4"/>
        <i x="1"/>
        <i x="7"/>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ABE8D00C-E170-4B15-A286-EFE572B03E6D}" sourceName="Country">
  <pivotTables>
    <pivotTable tabId="13" name="PivotTable7"/>
  </pivotTables>
  <data>
    <tabular pivotCacheId="617382178">
      <items count="8">
        <i x="2" s="1"/>
        <i x="7" s="1"/>
        <i x="3" s="1"/>
        <i x="6" s="1"/>
        <i x="4" s="1"/>
        <i x="5" s="1"/>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am" xr10:uid="{536BD6D5-CB55-4E2C-9217-CA340715B483}" cache="Slicer_Team" caption="Team"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CF9C67C9-10C2-4892-B934-4DD5A2E44715}" cache="Slicer_Country" caption="Country" rowHeight="241300"/>
</slicer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534B5C-255A-4B8F-8458-A0530E82695C}" name="Table1" displayName="Table1" ref="A1:C23" totalsRowShown="0">
  <autoFilter ref="A1:C23" xr:uid="{DB534B5C-255A-4B8F-8458-A0530E82695C}"/>
  <sortState xmlns:xlrd2="http://schemas.microsoft.com/office/spreadsheetml/2017/richdata2" ref="A2:C23">
    <sortCondition ref="B1:B23"/>
  </sortState>
  <tableColumns count="3">
    <tableColumn id="1" xr3:uid="{A59C7EA0-9FB8-4015-83A9-0EBCADD145EC}" name="Jersey"/>
    <tableColumn id="2" xr3:uid="{6A3AAC0C-F1A6-4468-87CE-A62E16191389}" name="Team"/>
    <tableColumn id="3" xr3:uid="{C4776680-B6B3-40ED-AC6D-708C63AF8DD3}" name="Country"/>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09147-D0D1-4329-8C52-5F2085810549}" name="Table8" displayName="Table8" ref="A1:D30" totalsRowShown="0">
  <autoFilter ref="A1:D30" xr:uid="{6E009147-D0D1-4329-8C52-5F2085810549}"/>
  <tableColumns count="4">
    <tableColumn id="1" xr3:uid="{835A1F05-159E-4E99-A9FF-104CEB123521}" name="Country Code"/>
    <tableColumn id="2" xr3:uid="{B2E35C23-0E9C-4AD6-9EB6-033D998B02D3}" name="Country"/>
    <tableColumn id="3" xr3:uid="{97088F60-1300-4EBC-8C71-5054AD39D75D}" name="Flag">
      <calculatedColumnFormula>IFERROR(_xlfn.IMAGE(D2),"")</calculatedColumnFormula>
    </tableColumn>
    <tableColumn id="4" xr3:uid="{65446A17-D998-4D7B-BB1D-181E5CBF74FA}" name="Flag Source"/>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0D539DD-9206-4F4F-BD4A-443F37911182}" name="Table_Table5" displayName="Table_Table5" ref="A1:G157" totalsRowShown="0">
  <autoFilter ref="A1:G157" xr:uid="{80D539DD-9206-4F4F-BD4A-443F37911182}"/>
  <sortState xmlns:xlrd2="http://schemas.microsoft.com/office/spreadsheetml/2017/richdata2" ref="A2:G157">
    <sortCondition descending="1" ref="G1:G157"/>
  </sortState>
  <tableColumns count="7">
    <tableColumn id="1" xr3:uid="{1455FB7E-0CB3-4AE6-AF42-6ECC164DFD91}" name="Rider" dataDxfId="126"/>
    <tableColumn id="2" xr3:uid="{5D3ED1E1-5E72-4540-8CA0-B87A91B601B5}" name="Country" dataDxfId="125"/>
    <tableColumn id="8" xr3:uid="{FF702DC9-99C6-4E3A-9970-7A13F675D435}" name="Flag" dataDxfId="124">
      <calculatedColumnFormula>_xlfn.XLOOKUP(Table_Table5[[#This Row],[Country]],Table8[Country Code],Table8[Flag])</calculatedColumnFormula>
    </tableColumn>
    <tableColumn id="3" xr3:uid="{8651CF4E-EE10-49B4-ACA1-A2B92ACAF6D6}" name="Team" dataDxfId="123"/>
    <tableColumn id="6" xr3:uid="{1F10A036-F509-4287-B972-8DB89DFA1E1B}" name="Team Type" dataDxfId="122"/>
    <tableColumn id="7" xr3:uid="{C01647E3-ABE1-4061-930E-21F8580616B1}" name="Jersey" dataDxfId="121">
      <calculatedColumnFormula>_xlfn.XLOOKUP(Table_Table5[[#This Row],[Team]],Table1[Team],Table1[Jersey])</calculatedColumnFormula>
    </tableColumn>
    <tableColumn id="9" xr3:uid="{DDC33C6A-3962-4D2E-A2E8-50F266C13F0E}" name="Best GC Result" dataDxfId="120">
      <calculatedColumnFormula>_xlfn.XLOOKUP(Table_Table5[[#This Row],[Rider]],Table_PreviousPerformance[FirstName LastName],Table_PreviousPerformance[Best GC result],"N/A")</calculatedColumnFormula>
    </tableColumn>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B6F578-8E3B-4772-B38C-CFDB40B60379}" name="Table_PreviousPerformance" displayName="Table_PreviousPerformance" ref="A1:I130" tableType="queryTable" totalsRowShown="0">
  <autoFilter ref="A1:I130" xr:uid="{30B6F578-8E3B-4772-B38C-CFDB40B60379}"/>
  <tableColumns count="9">
    <tableColumn id="1" xr3:uid="{2DA90493-8F2F-49F8-BED9-234C7E06F39D}" uniqueName="1" name="#" queryTableFieldId="1"/>
    <tableColumn id="2" xr3:uid="{B999CDA7-1020-4B25-8402-6E83B14E6108}" uniqueName="2" name="Rider" queryTableFieldId="2" dataDxfId="119"/>
    <tableColumn id="9" xr3:uid="{39BCD54E-5B85-45B0-92B0-A2397C333A6E}" uniqueName="9" name="FirstName LastName" queryTableFieldId="9" dataDxfId="118"/>
    <tableColumn id="3" xr3:uid="{511878F3-8E18-4EB3-BABD-09A5AA297025}" uniqueName="3" name="Best GC result" queryTableFieldId="3"/>
    <tableColumn id="4" xr3:uid="{11CF1D7C-657A-4CF9-8180-6C7870558C18}" uniqueName="4" name="#Wins" queryTableFieldId="4"/>
    <tableColumn id="5" xr3:uid="{4363CC90-70B5-485E-8CD6-F6AB44988561}" uniqueName="5" name="Best stage result" queryTableFieldId="5"/>
    <tableColumn id="6" xr3:uid="{45E12BF8-466F-4746-A43E-387E95A8E456}" uniqueName="6" name="#StageWins" queryTableFieldId="6"/>
    <tableColumn id="7" xr3:uid="{E86768EE-3B40-4A49-9FF0-18625E9F8CF8}" uniqueName="7" name="#Top10s" queryTableFieldId="7"/>
    <tableColumn id="8" xr3:uid="{87DFEB63-3780-4DB4-9A4E-551594354256}" uniqueName="8" name="Total points" queryTableFieldId="8"/>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6C6FA6D-776E-4E94-9E8C-E99F1CC8BDD2}" name="Table11" displayName="Table11" ref="A2:E19" totalsRowShown="0" dataDxfId="62">
  <autoFilter ref="A2:E19" xr:uid="{C6C6FA6D-776E-4E94-9E8C-E99F1CC8BDD2}"/>
  <tableColumns count="5">
    <tableColumn id="1" xr3:uid="{86B3CE40-F250-4018-AEBC-23977CD98D44}" name="City" dataDxfId="61"/>
    <tableColumn id="2" xr3:uid="{A06BF0E4-6AD9-43C7-BDD5-6570A422225F}" name="Image" dataDxfId="60">
      <calculatedColumnFormula array="1">_FV(A3,"Image")</calculatedColumnFormula>
    </tableColumn>
    <tableColumn id="3" xr3:uid="{3C0BB236-6FA2-4F25-A883-21B30CEA51C9}" name="Population" dataDxfId="59">
      <calculatedColumnFormula array="1">_FV(A3,"Population")</calculatedColumnFormula>
    </tableColumn>
    <tableColumn id="4" xr3:uid="{9FA3B747-7A35-4D12-ABEF-1D6074460367}" name="Area" dataDxfId="58">
      <calculatedColumnFormula array="1">_FV(Table11[[#This Row],[City]],"Area")</calculatedColumnFormula>
    </tableColumn>
    <tableColumn id="6" xr3:uid="{370DB5D0-5D01-4971-96FB-97FCDADD22C3}" name="Country" dataDxfId="57">
      <calculatedColumnFormula array="1">_FV(Table11[[#This Row],[City]],"Country/region",TRUE)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myonlinetraininghub.com/excel-expert-upgrade" TargetMode="External"/><Relationship Id="rId13" Type="http://schemas.openxmlformats.org/officeDocument/2006/relationships/hyperlink" Target="https://www.myonlinetraininghub.com/power-pivot-course" TargetMode="External"/><Relationship Id="rId18" Type="http://schemas.openxmlformats.org/officeDocument/2006/relationships/hyperlink" Target="https://www.myonlinetraininghub.com/excel-operations-management-course" TargetMode="External"/><Relationship Id="rId3" Type="http://schemas.openxmlformats.org/officeDocument/2006/relationships/hyperlink" Target="https://www.myonlinetraininghub.com/power-bi-course" TargetMode="External"/><Relationship Id="rId7" Type="http://schemas.openxmlformats.org/officeDocument/2006/relationships/hyperlink" Target="https://www.myonlinetraininghub.com/excel-functions" TargetMode="External"/><Relationship Id="rId12" Type="http://schemas.openxmlformats.org/officeDocument/2006/relationships/hyperlink" Target="https://www.myonlinetraininghub.com/excel-pivottable-course" TargetMode="External"/><Relationship Id="rId17" Type="http://schemas.openxmlformats.org/officeDocument/2006/relationships/hyperlink" Target="https://www.myonlinetraininghub.com/excel-for-customer-service-professionals" TargetMode="External"/><Relationship Id="rId2" Type="http://schemas.openxmlformats.org/officeDocument/2006/relationships/hyperlink" Target="http://www.myonlinetraininghub.com/category/excel-dashboard" TargetMode="External"/><Relationship Id="rId16" Type="http://schemas.openxmlformats.org/officeDocument/2006/relationships/hyperlink" Target="https://www.myonlinetraininghub.com/excel-analysis-toolpak-course" TargetMode="External"/><Relationship Id="rId20" Type="http://schemas.openxmlformats.org/officeDocument/2006/relationships/drawing" Target="../drawings/drawing4.xml"/><Relationship Id="rId1" Type="http://schemas.openxmlformats.org/officeDocument/2006/relationships/hyperlink" Target="http://www.myonlinetraininghub.com/category/excel-charts" TargetMode="External"/><Relationship Id="rId6" Type="http://schemas.openxmlformats.org/officeDocument/2006/relationships/hyperlink" Target="https://www.myonlinetraininghub.com/excel-dashboard-course" TargetMode="External"/><Relationship Id="rId11" Type="http://schemas.openxmlformats.org/officeDocument/2006/relationships/hyperlink" Target="https://www.myonlinetraininghub.com/excel-pivottable-course-quick-start" TargetMode="External"/><Relationship Id="rId5" Type="http://schemas.openxmlformats.org/officeDocument/2006/relationships/hyperlink" Target="https://www.myonlinetraininghub.com/excel-forum" TargetMode="External"/><Relationship Id="rId15" Type="http://schemas.openxmlformats.org/officeDocument/2006/relationships/hyperlink" Target="https://www.myonlinetraininghub.com/excel-for-finance-course" TargetMode="External"/><Relationship Id="rId10" Type="http://schemas.openxmlformats.org/officeDocument/2006/relationships/hyperlink" Target="https://www.myonlinetraininghub.com/excel-power-query-course" TargetMode="External"/><Relationship Id="rId19" Type="http://schemas.openxmlformats.org/officeDocument/2006/relationships/hyperlink" Target="https://www.myonlinetraininghub.com/financial-modelling-course" TargetMode="External"/><Relationship Id="rId4" Type="http://schemas.openxmlformats.org/officeDocument/2006/relationships/hyperlink" Target="http://www.myonlinetraininghub.com/excel-webinars" TargetMode="External"/><Relationship Id="rId9" Type="http://schemas.openxmlformats.org/officeDocument/2006/relationships/hyperlink" Target="https://www.myonlinetraininghub.com/advanced-excel-formulas-course" TargetMode="External"/><Relationship Id="rId14" Type="http://schemas.openxmlformats.org/officeDocument/2006/relationships/hyperlink" Target="https://www.myonlinetraininghub.com/excel-for-decision-making-cour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4064-489D-4438-B98E-60CC52BEA8D6}">
  <sheetPr codeName="Sheet3"/>
  <dimension ref="A1:Q30"/>
  <sheetViews>
    <sheetView showGridLines="0" showRowColHeaders="0" tabSelected="1" workbookViewId="0"/>
  </sheetViews>
  <sheetFormatPr defaultColWidth="0" defaultRowHeight="15" customHeight="1" zeroHeight="1" x14ac:dyDescent="0.25"/>
  <cols>
    <col min="1" max="1" width="4.85546875" customWidth="1"/>
    <col min="2" max="16" width="9.140625" customWidth="1"/>
    <col min="17" max="17" width="12.140625" customWidth="1"/>
    <col min="18" max="16384" width="9.140625" hidden="1"/>
  </cols>
  <sheetData>
    <row r="1" spans="1:17" ht="52.5" customHeight="1" x14ac:dyDescent="0.25">
      <c r="A1" s="11"/>
      <c r="B1" s="11" t="s">
        <v>573</v>
      </c>
      <c r="C1" s="11"/>
      <c r="D1" s="11"/>
      <c r="E1" s="11"/>
      <c r="F1" s="11"/>
      <c r="G1" s="11"/>
      <c r="H1" s="11"/>
      <c r="I1" s="11"/>
      <c r="J1" s="11"/>
      <c r="K1" s="11"/>
      <c r="L1" s="11"/>
      <c r="M1" s="11"/>
      <c r="N1" s="11"/>
      <c r="O1" s="11"/>
      <c r="P1" s="11"/>
      <c r="Q1" s="11"/>
    </row>
    <row r="2" spans="1:17" x14ac:dyDescent="0.25"/>
    <row r="3" spans="1:17" ht="18.75" x14ac:dyDescent="0.3">
      <c r="B3" s="15" t="s">
        <v>341</v>
      </c>
    </row>
    <row r="4" spans="1:17" ht="18.75" x14ac:dyDescent="0.25">
      <c r="B4" s="16" t="s">
        <v>574</v>
      </c>
    </row>
    <row r="5" spans="1:17" ht="18.75" x14ac:dyDescent="0.25">
      <c r="B5" s="16" t="s">
        <v>575</v>
      </c>
    </row>
    <row r="6" spans="1:17" ht="18.75" x14ac:dyDescent="0.25">
      <c r="B6" s="16" t="s">
        <v>576</v>
      </c>
    </row>
    <row r="7" spans="1:17" ht="18.75" x14ac:dyDescent="0.25">
      <c r="B7" s="16"/>
    </row>
    <row r="8" spans="1:17" ht="18.75" x14ac:dyDescent="0.25">
      <c r="B8" s="16" t="s">
        <v>577</v>
      </c>
    </row>
    <row r="9" spans="1:17" x14ac:dyDescent="0.25"/>
    <row r="10" spans="1:17" ht="18.75" x14ac:dyDescent="0.25">
      <c r="B10" s="16" t="s">
        <v>578</v>
      </c>
    </row>
    <row r="11" spans="1:17" ht="35.25" customHeight="1" x14ac:dyDescent="0.25">
      <c r="B11" s="16" t="s">
        <v>579</v>
      </c>
    </row>
    <row r="30" spans="2:2" hidden="1" x14ac:dyDescent="0.25">
      <c r="B30" t="s">
        <v>580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D2A7C-2842-4FDC-912F-3F4C4AF60BE6}">
  <sheetPr codeName="Sheet6"/>
  <dimension ref="A1:M163"/>
  <sheetViews>
    <sheetView showGridLines="0" workbookViewId="0">
      <selection activeCell="E17" sqref="E17"/>
    </sheetView>
  </sheetViews>
  <sheetFormatPr defaultColWidth="25.42578125" defaultRowHeight="15" x14ac:dyDescent="0.25"/>
  <cols>
    <col min="1" max="1" width="34" customWidth="1"/>
    <col min="2" max="2" width="26.85546875" style="2" customWidth="1"/>
    <col min="3" max="3" width="8.140625" bestFit="1" customWidth="1"/>
    <col min="4" max="4" width="27.5703125" style="3" customWidth="1"/>
    <col min="5" max="12" width="25.28515625" bestFit="1" customWidth="1"/>
    <col min="13" max="13" width="11.28515625" bestFit="1" customWidth="1"/>
  </cols>
  <sheetData>
    <row r="1" spans="1:13" s="10" customFormat="1" ht="48.75" customHeight="1" x14ac:dyDescent="0.3">
      <c r="A1" s="11" t="s">
        <v>571</v>
      </c>
      <c r="B1" s="11"/>
      <c r="C1" s="11"/>
      <c r="D1" s="11"/>
      <c r="E1" s="11"/>
      <c r="F1" s="11"/>
      <c r="G1" s="11"/>
    </row>
    <row r="2" spans="1:13" ht="64.5" customHeight="1" x14ac:dyDescent="0.25">
      <c r="B2"/>
      <c r="D2"/>
    </row>
    <row r="3" spans="1:13" x14ac:dyDescent="0.25">
      <c r="B3" s="7" t="s">
        <v>341</v>
      </c>
      <c r="C3" s="2"/>
      <c r="D3"/>
    </row>
    <row r="4" spans="1:13" s="3" customFormat="1" ht="60" customHeight="1" x14ac:dyDescent="0.25">
      <c r="B4" s="2"/>
      <c r="C4" s="2"/>
      <c r="D4" s="3" t="e" vm="1">
        <v>#VALUE!</v>
      </c>
      <c r="E4"/>
      <c r="F4"/>
      <c r="G4"/>
      <c r="H4"/>
      <c r="I4"/>
      <c r="J4"/>
      <c r="K4"/>
      <c r="L4"/>
      <c r="M4"/>
    </row>
    <row r="5" spans="1:13" s="3" customFormat="1" ht="27" customHeight="1" x14ac:dyDescent="0.25">
      <c r="B5"/>
      <c r="C5"/>
      <c r="D5" s="3" t="s">
        <v>4</v>
      </c>
      <c r="E5"/>
      <c r="F5"/>
      <c r="H5"/>
      <c r="I5"/>
      <c r="J5"/>
      <c r="K5"/>
      <c r="L5"/>
      <c r="M5"/>
    </row>
    <row r="6" spans="1:13" s="5" customFormat="1" ht="27" customHeight="1" x14ac:dyDescent="0.25">
      <c r="B6" s="2" t="s">
        <v>406</v>
      </c>
      <c r="C6" t="e" vm="2">
        <v>#VALUE!</v>
      </c>
      <c r="D6" s="6">
        <v>0</v>
      </c>
      <c r="E6"/>
      <c r="F6"/>
      <c r="G6"/>
      <c r="H6"/>
      <c r="I6"/>
      <c r="J6"/>
      <c r="K6"/>
      <c r="L6"/>
      <c r="M6"/>
    </row>
    <row r="7" spans="1:13" s="5" customFormat="1" ht="27" customHeight="1" x14ac:dyDescent="0.25">
      <c r="B7" s="2" t="s">
        <v>405</v>
      </c>
      <c r="C7" t="e" vm="3">
        <v>#VALUE!</v>
      </c>
      <c r="D7" s="6">
        <v>3</v>
      </c>
      <c r="E7"/>
      <c r="F7"/>
      <c r="G7"/>
      <c r="H7"/>
      <c r="I7"/>
      <c r="J7"/>
      <c r="K7"/>
      <c r="L7"/>
      <c r="M7"/>
    </row>
    <row r="8" spans="1:13" s="5" customFormat="1" ht="27" customHeight="1" x14ac:dyDescent="0.25">
      <c r="B8" s="2" t="s">
        <v>401</v>
      </c>
      <c r="C8" t="e" vm="3">
        <v>#VALUE!</v>
      </c>
      <c r="D8" s="6">
        <v>4</v>
      </c>
      <c r="E8"/>
      <c r="F8"/>
      <c r="G8"/>
      <c r="H8"/>
      <c r="I8"/>
      <c r="J8"/>
      <c r="K8"/>
      <c r="L8"/>
      <c r="M8"/>
    </row>
    <row r="9" spans="1:13" s="5" customFormat="1" ht="27" customHeight="1" x14ac:dyDescent="0.25">
      <c r="B9" s="2" t="s">
        <v>404</v>
      </c>
      <c r="C9" t="e" vm="3">
        <v>#VALUE!</v>
      </c>
      <c r="D9" s="6">
        <v>10</v>
      </c>
      <c r="E9"/>
      <c r="F9"/>
      <c r="G9"/>
      <c r="H9"/>
      <c r="I9"/>
      <c r="J9"/>
      <c r="K9"/>
      <c r="L9"/>
      <c r="M9"/>
    </row>
    <row r="10" spans="1:13" s="5" customFormat="1" ht="27" customHeight="1" x14ac:dyDescent="0.25">
      <c r="B10" s="2" t="s">
        <v>403</v>
      </c>
      <c r="C10" t="e" vm="4">
        <v>#VALUE!</v>
      </c>
      <c r="D10" s="6">
        <v>32</v>
      </c>
      <c r="E10"/>
      <c r="F10"/>
      <c r="G10"/>
      <c r="H10"/>
      <c r="I10"/>
      <c r="J10"/>
      <c r="K10"/>
      <c r="L10"/>
      <c r="M10"/>
    </row>
    <row r="11" spans="1:13" s="5" customFormat="1" ht="27" customHeight="1" x14ac:dyDescent="0.25">
      <c r="B11" s="2" t="s">
        <v>408</v>
      </c>
      <c r="C11" t="e" vm="3">
        <v>#VALUE!</v>
      </c>
      <c r="D11" s="6">
        <v>35</v>
      </c>
      <c r="E11"/>
      <c r="F11"/>
      <c r="G11"/>
      <c r="H11"/>
      <c r="I11"/>
      <c r="J11"/>
      <c r="K11"/>
      <c r="L11"/>
      <c r="M11"/>
    </row>
    <row r="12" spans="1:13" s="5" customFormat="1" ht="27" customHeight="1" x14ac:dyDescent="0.25">
      <c r="B12" s="2" t="s">
        <v>407</v>
      </c>
      <c r="C12" t="e" vm="3">
        <v>#VALUE!</v>
      </c>
      <c r="D12" s="6">
        <v>38</v>
      </c>
      <c r="E12"/>
      <c r="F12"/>
      <c r="G12"/>
      <c r="H12"/>
      <c r="I12"/>
      <c r="J12"/>
      <c r="K12"/>
      <c r="L12"/>
      <c r="M12"/>
    </row>
    <row r="13" spans="1:13" s="5" customFormat="1" ht="27" customHeight="1" x14ac:dyDescent="0.25">
      <c r="B13" s="2" t="s">
        <v>402</v>
      </c>
      <c r="C13" t="e" vm="2">
        <v>#VALUE!</v>
      </c>
      <c r="D13" s="6">
        <v>105</v>
      </c>
      <c r="E13"/>
      <c r="F13"/>
      <c r="G13"/>
      <c r="H13"/>
      <c r="I13"/>
      <c r="J13"/>
      <c r="K13"/>
      <c r="L13"/>
      <c r="M13"/>
    </row>
    <row r="14" spans="1:13" s="5" customFormat="1" ht="27" customHeight="1" x14ac:dyDescent="0.25">
      <c r="B14"/>
      <c r="C14"/>
      <c r="D14"/>
      <c r="E14"/>
      <c r="F14"/>
      <c r="G14"/>
      <c r="H14"/>
      <c r="I14"/>
      <c r="J14"/>
      <c r="K14"/>
      <c r="L14"/>
      <c r="M14"/>
    </row>
    <row r="15" spans="1:13" ht="27" customHeight="1" x14ac:dyDescent="0.25">
      <c r="B15"/>
      <c r="D15"/>
    </row>
    <row r="16" spans="1:13" ht="27" customHeight="1" x14ac:dyDescent="0.25">
      <c r="B16"/>
      <c r="D16"/>
    </row>
    <row r="17" spans="2:4" ht="27" customHeight="1" x14ac:dyDescent="0.25">
      <c r="B17"/>
      <c r="D17"/>
    </row>
    <row r="18" spans="2:4" ht="27" customHeight="1" x14ac:dyDescent="0.25">
      <c r="B18"/>
      <c r="D18"/>
    </row>
    <row r="19" spans="2:4" ht="27" customHeight="1" x14ac:dyDescent="0.25">
      <c r="B19"/>
      <c r="D19"/>
    </row>
    <row r="20" spans="2:4" ht="27" customHeight="1" x14ac:dyDescent="0.25">
      <c r="B20"/>
      <c r="D20"/>
    </row>
    <row r="21" spans="2:4" ht="27" customHeight="1" x14ac:dyDescent="0.25">
      <c r="B21"/>
      <c r="D21"/>
    </row>
    <row r="22" spans="2:4" ht="27" customHeight="1" x14ac:dyDescent="0.25">
      <c r="B22"/>
      <c r="D22"/>
    </row>
    <row r="23" spans="2:4" ht="27" customHeight="1" x14ac:dyDescent="0.25">
      <c r="B23"/>
      <c r="D23"/>
    </row>
    <row r="24" spans="2:4" ht="27" customHeight="1" x14ac:dyDescent="0.25">
      <c r="B24"/>
      <c r="D24"/>
    </row>
    <row r="25" spans="2:4" ht="27" customHeight="1" x14ac:dyDescent="0.25">
      <c r="B25"/>
      <c r="D25"/>
    </row>
    <row r="26" spans="2:4" ht="27" customHeight="1" x14ac:dyDescent="0.25">
      <c r="B26"/>
      <c r="D26"/>
    </row>
    <row r="27" spans="2:4" x14ac:dyDescent="0.25">
      <c r="B27"/>
      <c r="D27"/>
    </row>
    <row r="28" spans="2:4" x14ac:dyDescent="0.25">
      <c r="B28"/>
      <c r="D28"/>
    </row>
    <row r="29" spans="2:4" x14ac:dyDescent="0.25">
      <c r="B29"/>
      <c r="D29"/>
    </row>
    <row r="30" spans="2:4" x14ac:dyDescent="0.25">
      <c r="B30"/>
      <c r="D30"/>
    </row>
    <row r="31" spans="2:4" x14ac:dyDescent="0.25">
      <c r="B31"/>
      <c r="D31"/>
    </row>
    <row r="32" spans="2:4" x14ac:dyDescent="0.25">
      <c r="B32"/>
      <c r="D32"/>
    </row>
    <row r="33" spans="2:4" x14ac:dyDescent="0.25">
      <c r="B33"/>
      <c r="D33"/>
    </row>
    <row r="34" spans="2:4" x14ac:dyDescent="0.25">
      <c r="B34"/>
      <c r="D34"/>
    </row>
    <row r="35" spans="2:4" x14ac:dyDescent="0.25">
      <c r="B35"/>
      <c r="D35"/>
    </row>
    <row r="36" spans="2:4" x14ac:dyDescent="0.25">
      <c r="B36"/>
      <c r="D36"/>
    </row>
    <row r="37" spans="2:4" x14ac:dyDescent="0.25">
      <c r="B37"/>
      <c r="D37"/>
    </row>
    <row r="38" spans="2:4" x14ac:dyDescent="0.25">
      <c r="B38"/>
      <c r="D38"/>
    </row>
    <row r="39" spans="2:4" x14ac:dyDescent="0.25">
      <c r="B39"/>
      <c r="D39"/>
    </row>
    <row r="40" spans="2:4" x14ac:dyDescent="0.25">
      <c r="B40"/>
      <c r="D40"/>
    </row>
    <row r="41" spans="2:4" x14ac:dyDescent="0.25">
      <c r="B41"/>
      <c r="D41"/>
    </row>
    <row r="42" spans="2:4" x14ac:dyDescent="0.25">
      <c r="B42"/>
      <c r="D42"/>
    </row>
    <row r="43" spans="2:4" x14ac:dyDescent="0.25">
      <c r="B43"/>
      <c r="D43"/>
    </row>
    <row r="44" spans="2:4" x14ac:dyDescent="0.25">
      <c r="B44"/>
      <c r="D44"/>
    </row>
    <row r="45" spans="2:4" x14ac:dyDescent="0.25">
      <c r="B45"/>
      <c r="D45"/>
    </row>
    <row r="46" spans="2:4" x14ac:dyDescent="0.25">
      <c r="B46"/>
      <c r="D46"/>
    </row>
    <row r="47" spans="2:4" x14ac:dyDescent="0.25">
      <c r="B47"/>
      <c r="D47"/>
    </row>
    <row r="48" spans="2:4" x14ac:dyDescent="0.25">
      <c r="B48"/>
      <c r="D48"/>
    </row>
    <row r="49" spans="2:4" x14ac:dyDescent="0.25">
      <c r="B49"/>
      <c r="D49"/>
    </row>
    <row r="50" spans="2:4" x14ac:dyDescent="0.25">
      <c r="B50"/>
      <c r="D50"/>
    </row>
    <row r="51" spans="2:4" x14ac:dyDescent="0.25">
      <c r="B51"/>
      <c r="D51"/>
    </row>
    <row r="52" spans="2:4" x14ac:dyDescent="0.25">
      <c r="B52"/>
      <c r="D52"/>
    </row>
    <row r="53" spans="2:4" x14ac:dyDescent="0.25">
      <c r="B53"/>
      <c r="D53"/>
    </row>
    <row r="54" spans="2:4" x14ac:dyDescent="0.25">
      <c r="B54"/>
      <c r="D54"/>
    </row>
    <row r="55" spans="2:4" x14ac:dyDescent="0.25">
      <c r="B55"/>
      <c r="D55"/>
    </row>
    <row r="56" spans="2:4" x14ac:dyDescent="0.25">
      <c r="B56"/>
      <c r="D56"/>
    </row>
    <row r="57" spans="2:4" x14ac:dyDescent="0.25">
      <c r="B57"/>
      <c r="D57"/>
    </row>
    <row r="58" spans="2:4" x14ac:dyDescent="0.25">
      <c r="B58"/>
      <c r="D58"/>
    </row>
    <row r="59" spans="2:4" x14ac:dyDescent="0.25">
      <c r="B59"/>
      <c r="D59"/>
    </row>
    <row r="60" spans="2:4" x14ac:dyDescent="0.25">
      <c r="B60"/>
      <c r="D60"/>
    </row>
    <row r="61" spans="2:4" x14ac:dyDescent="0.25">
      <c r="B61"/>
      <c r="D61"/>
    </row>
    <row r="62" spans="2:4" x14ac:dyDescent="0.25">
      <c r="B62"/>
      <c r="D62"/>
    </row>
    <row r="63" spans="2:4" x14ac:dyDescent="0.25">
      <c r="B63"/>
      <c r="D63"/>
    </row>
    <row r="64" spans="2:4" x14ac:dyDescent="0.25">
      <c r="B64"/>
      <c r="D64"/>
    </row>
    <row r="65" spans="2:4" x14ac:dyDescent="0.25">
      <c r="B65"/>
      <c r="D65"/>
    </row>
    <row r="66" spans="2:4" x14ac:dyDescent="0.25">
      <c r="B66"/>
      <c r="D66"/>
    </row>
    <row r="67" spans="2:4" x14ac:dyDescent="0.25">
      <c r="B67"/>
      <c r="D67"/>
    </row>
    <row r="68" spans="2:4" x14ac:dyDescent="0.25">
      <c r="B68"/>
      <c r="D68"/>
    </row>
    <row r="69" spans="2:4" x14ac:dyDescent="0.25">
      <c r="B69"/>
      <c r="D69"/>
    </row>
    <row r="70" spans="2:4" x14ac:dyDescent="0.25">
      <c r="B70"/>
      <c r="D70"/>
    </row>
    <row r="71" spans="2:4" x14ac:dyDescent="0.25">
      <c r="B71"/>
      <c r="D71"/>
    </row>
    <row r="72" spans="2:4" x14ac:dyDescent="0.25">
      <c r="B72"/>
      <c r="D72"/>
    </row>
    <row r="73" spans="2:4" x14ac:dyDescent="0.25">
      <c r="B73"/>
      <c r="D73"/>
    </row>
    <row r="74" spans="2:4" x14ac:dyDescent="0.25">
      <c r="B74"/>
      <c r="D74"/>
    </row>
    <row r="75" spans="2:4" x14ac:dyDescent="0.25">
      <c r="B75"/>
      <c r="D75"/>
    </row>
    <row r="76" spans="2:4" x14ac:dyDescent="0.25">
      <c r="B76"/>
      <c r="D76"/>
    </row>
    <row r="77" spans="2:4" x14ac:dyDescent="0.25">
      <c r="B77"/>
      <c r="D77"/>
    </row>
    <row r="78" spans="2:4" x14ac:dyDescent="0.25">
      <c r="B78"/>
      <c r="D78"/>
    </row>
    <row r="79" spans="2:4" x14ac:dyDescent="0.25">
      <c r="B79"/>
      <c r="D79"/>
    </row>
    <row r="80" spans="2:4" x14ac:dyDescent="0.25">
      <c r="B80"/>
      <c r="D80"/>
    </row>
    <row r="81" spans="2:4" x14ac:dyDescent="0.25">
      <c r="B81"/>
      <c r="D81"/>
    </row>
    <row r="82" spans="2:4" x14ac:dyDescent="0.25">
      <c r="B82"/>
      <c r="D82"/>
    </row>
    <row r="83" spans="2:4" x14ac:dyDescent="0.25">
      <c r="B83"/>
      <c r="D83"/>
    </row>
    <row r="84" spans="2:4" x14ac:dyDescent="0.25">
      <c r="B84"/>
      <c r="D84"/>
    </row>
    <row r="85" spans="2:4" x14ac:dyDescent="0.25">
      <c r="B85"/>
      <c r="D85"/>
    </row>
    <row r="86" spans="2:4" x14ac:dyDescent="0.25">
      <c r="B86"/>
      <c r="D86"/>
    </row>
    <row r="87" spans="2:4" x14ac:dyDescent="0.25">
      <c r="B87"/>
      <c r="D87"/>
    </row>
    <row r="88" spans="2:4" x14ac:dyDescent="0.25">
      <c r="B88"/>
      <c r="D88"/>
    </row>
    <row r="89" spans="2:4" x14ac:dyDescent="0.25">
      <c r="B89"/>
      <c r="D89"/>
    </row>
    <row r="90" spans="2:4" x14ac:dyDescent="0.25">
      <c r="B90"/>
      <c r="D90"/>
    </row>
    <row r="91" spans="2:4" x14ac:dyDescent="0.25">
      <c r="B91"/>
      <c r="D91"/>
    </row>
    <row r="92" spans="2:4" x14ac:dyDescent="0.25">
      <c r="B92"/>
      <c r="D92"/>
    </row>
    <row r="93" spans="2:4" x14ac:dyDescent="0.25">
      <c r="B93"/>
      <c r="D93"/>
    </row>
    <row r="94" spans="2:4" x14ac:dyDescent="0.25">
      <c r="B94"/>
      <c r="D94"/>
    </row>
    <row r="95" spans="2:4" x14ac:dyDescent="0.25">
      <c r="B95"/>
      <c r="D95"/>
    </row>
    <row r="96" spans="2:4" x14ac:dyDescent="0.25">
      <c r="B96"/>
      <c r="D96"/>
    </row>
    <row r="97" spans="2:4" x14ac:dyDescent="0.25">
      <c r="B97"/>
      <c r="D97"/>
    </row>
    <row r="98" spans="2:4" x14ac:dyDescent="0.25">
      <c r="B98"/>
      <c r="D98"/>
    </row>
    <row r="99" spans="2:4" x14ac:dyDescent="0.25">
      <c r="B99"/>
      <c r="D99"/>
    </row>
    <row r="100" spans="2:4" x14ac:dyDescent="0.25">
      <c r="B100"/>
      <c r="D100"/>
    </row>
    <row r="101" spans="2:4" x14ac:dyDescent="0.25">
      <c r="B101"/>
      <c r="D101"/>
    </row>
    <row r="102" spans="2:4" x14ac:dyDescent="0.25">
      <c r="B102"/>
      <c r="D102"/>
    </row>
    <row r="103" spans="2:4" x14ac:dyDescent="0.25">
      <c r="B103"/>
      <c r="D103"/>
    </row>
    <row r="104" spans="2:4" x14ac:dyDescent="0.25">
      <c r="B104"/>
      <c r="D104"/>
    </row>
    <row r="105" spans="2:4" x14ac:dyDescent="0.25">
      <c r="B105"/>
      <c r="D105"/>
    </row>
    <row r="106" spans="2:4" x14ac:dyDescent="0.25">
      <c r="B106"/>
      <c r="D106"/>
    </row>
    <row r="107" spans="2:4" x14ac:dyDescent="0.25">
      <c r="B107"/>
      <c r="D107"/>
    </row>
    <row r="108" spans="2:4" x14ac:dyDescent="0.25">
      <c r="B108"/>
      <c r="D108"/>
    </row>
    <row r="109" spans="2:4" x14ac:dyDescent="0.25">
      <c r="B109"/>
      <c r="D109"/>
    </row>
    <row r="110" spans="2:4" x14ac:dyDescent="0.25">
      <c r="B110"/>
      <c r="D110"/>
    </row>
    <row r="111" spans="2:4" x14ac:dyDescent="0.25">
      <c r="B111"/>
      <c r="D111"/>
    </row>
    <row r="112" spans="2:4" x14ac:dyDescent="0.25">
      <c r="B112"/>
      <c r="D112"/>
    </row>
    <row r="113" spans="2:4" x14ac:dyDescent="0.25">
      <c r="B113"/>
      <c r="D113"/>
    </row>
    <row r="114" spans="2:4" x14ac:dyDescent="0.25">
      <c r="B114"/>
      <c r="D114"/>
    </row>
    <row r="115" spans="2:4" x14ac:dyDescent="0.25">
      <c r="B115"/>
      <c r="D115"/>
    </row>
    <row r="116" spans="2:4" x14ac:dyDescent="0.25">
      <c r="B116"/>
      <c r="D116"/>
    </row>
    <row r="117" spans="2:4" x14ac:dyDescent="0.25">
      <c r="B117"/>
      <c r="D117"/>
    </row>
    <row r="118" spans="2:4" x14ac:dyDescent="0.25">
      <c r="B118"/>
      <c r="D118"/>
    </row>
    <row r="119" spans="2:4" x14ac:dyDescent="0.25">
      <c r="B119"/>
      <c r="D119"/>
    </row>
    <row r="120" spans="2:4" x14ac:dyDescent="0.25">
      <c r="B120"/>
      <c r="D120"/>
    </row>
    <row r="121" spans="2:4" x14ac:dyDescent="0.25">
      <c r="B121"/>
      <c r="D121"/>
    </row>
    <row r="122" spans="2:4" x14ac:dyDescent="0.25">
      <c r="B122"/>
      <c r="D122"/>
    </row>
    <row r="123" spans="2:4" x14ac:dyDescent="0.25">
      <c r="B123"/>
      <c r="D123"/>
    </row>
    <row r="124" spans="2:4" x14ac:dyDescent="0.25">
      <c r="B124"/>
      <c r="D124"/>
    </row>
    <row r="125" spans="2:4" x14ac:dyDescent="0.25">
      <c r="B125"/>
      <c r="D125"/>
    </row>
    <row r="126" spans="2:4" x14ac:dyDescent="0.25">
      <c r="B126"/>
      <c r="D126"/>
    </row>
    <row r="127" spans="2:4" x14ac:dyDescent="0.25">
      <c r="B127"/>
      <c r="D127"/>
    </row>
    <row r="128" spans="2:4" x14ac:dyDescent="0.25">
      <c r="B128"/>
      <c r="D128"/>
    </row>
    <row r="129" spans="2:4" x14ac:dyDescent="0.25">
      <c r="B129"/>
      <c r="D129"/>
    </row>
    <row r="130" spans="2:4" x14ac:dyDescent="0.25">
      <c r="B130"/>
      <c r="D130"/>
    </row>
    <row r="131" spans="2:4" x14ac:dyDescent="0.25">
      <c r="B131"/>
      <c r="D131"/>
    </row>
    <row r="132" spans="2:4" x14ac:dyDescent="0.25">
      <c r="B132"/>
      <c r="D132"/>
    </row>
    <row r="133" spans="2:4" x14ac:dyDescent="0.25">
      <c r="B133"/>
      <c r="D133"/>
    </row>
    <row r="134" spans="2:4" x14ac:dyDescent="0.25">
      <c r="B134"/>
      <c r="D134"/>
    </row>
    <row r="135" spans="2:4" x14ac:dyDescent="0.25">
      <c r="B135"/>
      <c r="D135"/>
    </row>
    <row r="136" spans="2:4" x14ac:dyDescent="0.25">
      <c r="B136"/>
      <c r="D136"/>
    </row>
    <row r="137" spans="2:4" x14ac:dyDescent="0.25">
      <c r="B137"/>
      <c r="D137"/>
    </row>
    <row r="138" spans="2:4" x14ac:dyDescent="0.25">
      <c r="B138"/>
      <c r="D138"/>
    </row>
    <row r="139" spans="2:4" x14ac:dyDescent="0.25">
      <c r="B139"/>
      <c r="D139"/>
    </row>
    <row r="140" spans="2:4" x14ac:dyDescent="0.25">
      <c r="B140"/>
      <c r="D140"/>
    </row>
    <row r="141" spans="2:4" x14ac:dyDescent="0.25">
      <c r="B141"/>
      <c r="D141"/>
    </row>
    <row r="142" spans="2:4" x14ac:dyDescent="0.25">
      <c r="B142"/>
      <c r="D142"/>
    </row>
    <row r="143" spans="2:4" x14ac:dyDescent="0.25">
      <c r="B143"/>
      <c r="D143"/>
    </row>
    <row r="144" spans="2:4" x14ac:dyDescent="0.25">
      <c r="B144"/>
      <c r="D144"/>
    </row>
    <row r="145" spans="2:4" x14ac:dyDescent="0.25">
      <c r="B145"/>
      <c r="D145"/>
    </row>
    <row r="146" spans="2:4" x14ac:dyDescent="0.25">
      <c r="B146"/>
      <c r="D146"/>
    </row>
    <row r="147" spans="2:4" x14ac:dyDescent="0.25">
      <c r="B147"/>
      <c r="D147"/>
    </row>
    <row r="148" spans="2:4" x14ac:dyDescent="0.25">
      <c r="B148"/>
      <c r="D148"/>
    </row>
    <row r="149" spans="2:4" x14ac:dyDescent="0.25">
      <c r="B149"/>
      <c r="D149"/>
    </row>
    <row r="150" spans="2:4" x14ac:dyDescent="0.25">
      <c r="B150"/>
      <c r="D150"/>
    </row>
    <row r="151" spans="2:4" x14ac:dyDescent="0.25">
      <c r="B151"/>
      <c r="D151"/>
    </row>
    <row r="152" spans="2:4" x14ac:dyDescent="0.25">
      <c r="B152"/>
      <c r="D152"/>
    </row>
    <row r="153" spans="2:4" x14ac:dyDescent="0.25">
      <c r="B153"/>
      <c r="D153"/>
    </row>
    <row r="154" spans="2:4" x14ac:dyDescent="0.25">
      <c r="B154"/>
      <c r="D154"/>
    </row>
    <row r="155" spans="2:4" x14ac:dyDescent="0.25">
      <c r="B155"/>
      <c r="D155"/>
    </row>
    <row r="156" spans="2:4" x14ac:dyDescent="0.25">
      <c r="B156"/>
      <c r="D156"/>
    </row>
    <row r="157" spans="2:4" x14ac:dyDescent="0.25">
      <c r="B157"/>
      <c r="D157"/>
    </row>
    <row r="158" spans="2:4" x14ac:dyDescent="0.25">
      <c r="B158"/>
      <c r="D158"/>
    </row>
    <row r="159" spans="2:4" x14ac:dyDescent="0.25">
      <c r="B159"/>
      <c r="D159"/>
    </row>
    <row r="160" spans="2:4" x14ac:dyDescent="0.25">
      <c r="B160"/>
      <c r="D160"/>
    </row>
    <row r="161" spans="2:4" x14ac:dyDescent="0.25">
      <c r="B161"/>
      <c r="D161"/>
    </row>
    <row r="162" spans="2:4" x14ac:dyDescent="0.25">
      <c r="B162"/>
      <c r="D162"/>
    </row>
    <row r="163" spans="2:4" x14ac:dyDescent="0.25">
      <c r="D16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B542C-D67F-4C26-803A-89012D2BCE75}">
  <sheetPr codeName="Sheet9"/>
  <dimension ref="A1:M20"/>
  <sheetViews>
    <sheetView showGridLines="0" workbookViewId="0">
      <selection activeCell="J16" sqref="J16"/>
    </sheetView>
  </sheetViews>
  <sheetFormatPr defaultRowHeight="15" x14ac:dyDescent="0.25"/>
  <cols>
    <col min="1" max="1" width="23.140625" bestFit="1" customWidth="1"/>
    <col min="2" max="2" width="31.5703125" bestFit="1" customWidth="1"/>
    <col min="3" max="3" width="17.5703125" bestFit="1" customWidth="1"/>
    <col min="4" max="5" width="11.7109375" bestFit="1" customWidth="1"/>
  </cols>
  <sheetData>
    <row r="1" spans="1:13" s="10" customFormat="1" ht="48.75" customHeight="1" x14ac:dyDescent="0.3">
      <c r="A1" s="11" t="s">
        <v>572</v>
      </c>
      <c r="B1" s="11"/>
      <c r="C1" s="11"/>
      <c r="D1" s="11"/>
      <c r="E1" s="11"/>
      <c r="F1" s="11"/>
      <c r="G1" s="11"/>
      <c r="H1" s="11"/>
      <c r="I1" s="11"/>
      <c r="J1" s="11"/>
      <c r="K1" s="11"/>
      <c r="L1" s="11"/>
      <c r="M1" s="11"/>
    </row>
    <row r="3" spans="1:13" x14ac:dyDescent="0.25">
      <c r="A3" s="1" t="s">
        <v>526</v>
      </c>
      <c r="B3" s="1" t="s">
        <v>520</v>
      </c>
      <c r="C3" t="s">
        <v>522</v>
      </c>
      <c r="D3" t="s">
        <v>524</v>
      </c>
    </row>
    <row r="4" spans="1:13" s="2" customFormat="1" ht="57" customHeight="1" x14ac:dyDescent="0.25">
      <c r="A4" s="2" t="e" vm="5">
        <v>#VALUE!</v>
      </c>
      <c r="B4" s="2" t="e" vm="6">
        <v>#VALUE!</v>
      </c>
      <c r="C4" s="9">
        <v>1695900</v>
      </c>
      <c r="D4" s="9">
        <v>1086</v>
      </c>
      <c r="E4"/>
    </row>
    <row r="5" spans="1:13" s="2" customFormat="1" ht="57" customHeight="1" x14ac:dyDescent="0.25">
      <c r="A5" s="2" t="e" vm="7">
        <v>#VALUE!</v>
      </c>
      <c r="B5" s="2" t="e" vm="8">
        <v>#VALUE!</v>
      </c>
      <c r="C5" s="9">
        <v>3769495</v>
      </c>
      <c r="D5" s="9">
        <v>891.85</v>
      </c>
      <c r="E5"/>
    </row>
    <row r="6" spans="1:13" s="2" customFormat="1" ht="57" customHeight="1" x14ac:dyDescent="0.25">
      <c r="A6" s="2" t="e" vm="9">
        <v>#VALUE!</v>
      </c>
      <c r="B6" s="2" t="e" vm="10">
        <v>#VALUE!</v>
      </c>
      <c r="C6" s="9">
        <v>2560700</v>
      </c>
      <c r="D6" s="9">
        <v>5949.9</v>
      </c>
      <c r="E6"/>
    </row>
    <row r="7" spans="1:13" s="2" customFormat="1" ht="57" customHeight="1" x14ac:dyDescent="0.25">
      <c r="A7" s="2" t="e" vm="11">
        <v>#VALUE!</v>
      </c>
      <c r="B7" s="2" t="e" vm="12">
        <v>#VALUE!</v>
      </c>
      <c r="C7" s="9">
        <v>123900</v>
      </c>
      <c r="D7" s="9">
        <v>115.65</v>
      </c>
      <c r="E7"/>
    </row>
    <row r="8" spans="1:13" s="2" customFormat="1" ht="57" customHeight="1" x14ac:dyDescent="0.25">
      <c r="A8" s="2" t="e" vm="13">
        <v>#VALUE!</v>
      </c>
      <c r="B8" s="2" t="e" vm="14">
        <v>#VALUE!</v>
      </c>
      <c r="C8" s="9">
        <v>363200</v>
      </c>
      <c r="D8" s="9">
        <v>1426</v>
      </c>
    </row>
    <row r="9" spans="1:13" s="2" customFormat="1" ht="57" customHeight="1" x14ac:dyDescent="0.25">
      <c r="A9" s="2" t="e" vm="15">
        <v>#VALUE!</v>
      </c>
      <c r="B9" s="2" t="e" vm="16">
        <v>#VALUE!</v>
      </c>
      <c r="C9" s="9">
        <v>1464890</v>
      </c>
      <c r="D9" s="9">
        <v>827.9</v>
      </c>
    </row>
    <row r="10" spans="1:13" s="2" customFormat="1" ht="57" customHeight="1" x14ac:dyDescent="0.25">
      <c r="A10" s="2" t="e" vm="17">
        <v>#VALUE!</v>
      </c>
      <c r="B10" s="2" t="e" vm="18">
        <v>#VALUE!</v>
      </c>
      <c r="C10" s="9">
        <v>9002488</v>
      </c>
      <c r="D10" s="9">
        <v>1572</v>
      </c>
    </row>
    <row r="11" spans="1:13" s="2" customFormat="1" ht="57" customHeight="1" x14ac:dyDescent="0.25">
      <c r="A11" s="2" t="e" vm="19">
        <v>#VALUE!</v>
      </c>
      <c r="B11" s="2" t="e" vm="20">
        <v>#VALUE!</v>
      </c>
      <c r="C11" s="9">
        <v>3898747</v>
      </c>
      <c r="D11" s="9">
        <v>1301.97</v>
      </c>
    </row>
    <row r="12" spans="1:13" s="2" customFormat="1" ht="57" customHeight="1" x14ac:dyDescent="0.25">
      <c r="A12" s="2" t="e" vm="21">
        <v>#VALUE!</v>
      </c>
      <c r="B12" s="2" t="e" vm="22">
        <v>#VALUE!</v>
      </c>
      <c r="C12" s="9">
        <v>4917750</v>
      </c>
      <c r="D12" s="9">
        <v>9990.5</v>
      </c>
    </row>
    <row r="13" spans="1:13" s="2" customFormat="1" ht="57" customHeight="1" x14ac:dyDescent="0.25">
      <c r="A13" s="2" t="e" vm="23">
        <v>#VALUE!</v>
      </c>
      <c r="B13" s="2" t="e" vm="24">
        <v>#VALUE!</v>
      </c>
      <c r="C13" s="9">
        <v>1762949</v>
      </c>
      <c r="D13" s="9">
        <v>365.13652379500002</v>
      </c>
    </row>
    <row r="14" spans="1:13" s="2" customFormat="1" ht="57" customHeight="1" x14ac:dyDescent="0.25">
      <c r="A14" s="2" t="e" vm="25">
        <v>#VALUE!</v>
      </c>
      <c r="B14" s="2" t="e" vm="26">
        <v>#VALUE!</v>
      </c>
      <c r="C14" s="9">
        <v>1539740</v>
      </c>
      <c r="D14" s="9">
        <v>310.43</v>
      </c>
    </row>
    <row r="15" spans="1:13" s="2" customFormat="1" ht="57.75" customHeight="1" x14ac:dyDescent="0.25">
      <c r="A15" s="2" t="e" vm="27">
        <v>#VALUE!</v>
      </c>
      <c r="B15" s="2" t="e" vm="28">
        <v>#VALUE!</v>
      </c>
      <c r="C15" s="9">
        <v>19542209</v>
      </c>
      <c r="D15" s="9">
        <v>141300</v>
      </c>
    </row>
    <row r="16" spans="1:13" ht="57.75" customHeight="1" x14ac:dyDescent="0.25">
      <c r="A16" s="2" t="e" vm="29">
        <v>#VALUE!</v>
      </c>
      <c r="B16" s="2" t="e" vm="30">
        <v>#VALUE!</v>
      </c>
      <c r="C16" s="9">
        <v>2244000</v>
      </c>
      <c r="D16" s="9">
        <v>105.4</v>
      </c>
    </row>
    <row r="17" spans="1:4" ht="57.75" customHeight="1" x14ac:dyDescent="0.25">
      <c r="A17" s="2" t="e" vm="31">
        <v>#VALUE!</v>
      </c>
      <c r="B17" s="2" t="e" vm="32">
        <v>#VALUE!</v>
      </c>
      <c r="C17" s="9">
        <v>737015</v>
      </c>
      <c r="D17" s="9">
        <v>369.2</v>
      </c>
    </row>
    <row r="18" spans="1:4" ht="57.75" customHeight="1" x14ac:dyDescent="0.25">
      <c r="A18" s="2" t="e" vm="33">
        <v>#VALUE!</v>
      </c>
      <c r="B18" s="2" t="e" vm="34">
        <v>#VALUE!</v>
      </c>
      <c r="C18" s="9">
        <v>5231147</v>
      </c>
      <c r="D18" s="9">
        <v>12144.6</v>
      </c>
    </row>
    <row r="19" spans="1:4" ht="57.75" customHeight="1" x14ac:dyDescent="0.25">
      <c r="A19" s="2" t="e" vm="35">
        <v>#VALUE!</v>
      </c>
      <c r="B19" s="2" t="e" vm="36">
        <v>#VALUE!</v>
      </c>
      <c r="C19" s="9">
        <v>13988129</v>
      </c>
      <c r="D19" s="9">
        <v>2187.66</v>
      </c>
    </row>
    <row r="20" spans="1:4" ht="57.75" customHeight="1" x14ac:dyDescent="0.25">
      <c r="A20" s="2" t="e" vm="37">
        <v>#VALUE!</v>
      </c>
      <c r="B20" s="2" t="e" vm="38">
        <v>#VALUE!</v>
      </c>
      <c r="C20" s="9">
        <v>662248</v>
      </c>
      <c r="D20" s="9">
        <v>114.97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B8C85-7290-4F77-9DDF-A2FA416FE164}">
  <sheetPr codeName="Sheet1"/>
  <dimension ref="A1:E23"/>
  <sheetViews>
    <sheetView workbookViewId="0">
      <selection activeCell="I1" sqref="I1"/>
    </sheetView>
  </sheetViews>
  <sheetFormatPr defaultRowHeight="15" x14ac:dyDescent="0.25"/>
  <cols>
    <col min="2" max="2" width="25.140625" bestFit="1" customWidth="1"/>
    <col min="3" max="3" width="10.28515625" bestFit="1" customWidth="1"/>
  </cols>
  <sheetData>
    <row r="1" spans="1:5" x14ac:dyDescent="0.25">
      <c r="A1" t="s">
        <v>0</v>
      </c>
      <c r="B1" t="s">
        <v>1</v>
      </c>
      <c r="C1" t="s">
        <v>13</v>
      </c>
      <c r="E1" s="4" t="s">
        <v>343</v>
      </c>
    </row>
    <row r="2" spans="1:5" ht="23.25" customHeight="1" x14ac:dyDescent="0.25">
      <c r="A2" t="e" vm="39">
        <f>_xlfn.IMAGE("https://img.aso.fr/core_app/img-cycling-tdf-png/act/43920/0:0,400:400-300-0-70/79850")</f>
        <v>#VALUE!</v>
      </c>
      <c r="B2" t="s">
        <v>157</v>
      </c>
      <c r="C2" t="s">
        <v>163</v>
      </c>
    </row>
    <row r="3" spans="1:5" ht="23.25" customHeight="1" x14ac:dyDescent="0.25">
      <c r="A3" t="e" vm="40">
        <f>_xlfn.IMAGE("https://img.aso.fr/core_app/img-cycling-tdf-png/adc/43919/12:0,387:400-60-0-70/7f589")</f>
        <v>#VALUE!</v>
      </c>
      <c r="B3" t="s">
        <v>2</v>
      </c>
      <c r="C3" t="s">
        <v>164</v>
      </c>
    </row>
    <row r="4" spans="1:5" ht="23.25" customHeight="1" x14ac:dyDescent="0.25">
      <c r="A4" t="e" vm="41">
        <f>_xlfn.IMAGE("https://img.aso.fr/core_app/img-cycling-tdf-png/ark/43918/12:0,387:400-60-0-70/5cef6")</f>
        <v>#VALUE!</v>
      </c>
      <c r="B4" t="s">
        <v>158</v>
      </c>
      <c r="C4" t="s">
        <v>163</v>
      </c>
    </row>
    <row r="5" spans="1:5" ht="23.25" customHeight="1" x14ac:dyDescent="0.25">
      <c r="A5" t="e" vm="42">
        <f>_xlfn.IMAGE("https://img.aso.fr/core_app/img-cycling-tdf-png/ast/43923/12:0,387:400-60-0-70/583a7")</f>
        <v>#VALUE!</v>
      </c>
      <c r="B5" t="s">
        <v>142</v>
      </c>
      <c r="C5" t="s">
        <v>165</v>
      </c>
    </row>
    <row r="6" spans="1:5" ht="23.25" customHeight="1" x14ac:dyDescent="0.25">
      <c r="A6" t="e" vm="43">
        <f>_xlfn.IMAGE("https://img.aso.fr/core_app/img-cycling-tdf-png/tbv/43931/12:0,387:400-60-0-70/d573f")</f>
        <v>#VALUE!</v>
      </c>
      <c r="B6" t="s">
        <v>145</v>
      </c>
      <c r="C6" t="s">
        <v>166</v>
      </c>
    </row>
    <row r="7" spans="1:5" ht="23.25" customHeight="1" x14ac:dyDescent="0.25">
      <c r="A7" t="e" vm="44">
        <f>_xlfn.IMAGE("https://img.aso.fr/core_app/img-cycling-tdf-png/boh/43921/12:0,387:400-60-0-70/9c792")</f>
        <v>#VALUE!</v>
      </c>
      <c r="B7" t="s">
        <v>151</v>
      </c>
      <c r="C7" t="s">
        <v>167</v>
      </c>
    </row>
    <row r="8" spans="1:5" ht="23.25" customHeight="1" x14ac:dyDescent="0.25">
      <c r="A8" t="e" vm="45">
        <f>_xlfn.IMAGE("https://img.aso.fr/core_app/img-cycling-tdf-png/cof/43924/12:0,387:400-60-0-70/95a52")</f>
        <v>#VALUE!</v>
      </c>
      <c r="B8" t="s">
        <v>90</v>
      </c>
      <c r="C8" t="s">
        <v>163</v>
      </c>
    </row>
    <row r="9" spans="1:5" ht="23.25" customHeight="1" x14ac:dyDescent="0.25">
      <c r="A9" t="e" vm="46">
        <f>_xlfn.IMAGE("https://img.aso.fr/core_app/img-cycling-tdf-png/dsm/43922/12:0,387:400-60-0-70/849b8")</f>
        <v>#VALUE!</v>
      </c>
      <c r="B9" t="s">
        <v>159</v>
      </c>
      <c r="C9" t="s">
        <v>168</v>
      </c>
    </row>
    <row r="10" spans="1:5" ht="23.25" customHeight="1" x14ac:dyDescent="0.25">
      <c r="A10" t="e" vm="47">
        <f>_xlfn.IMAGE("https://img.aso.fr/core_app/img-cycling-tdf-png/efe/44844/12:0,387:400-60-0-70/0964f")</f>
        <v>#VALUE!</v>
      </c>
      <c r="B10" t="s">
        <v>3</v>
      </c>
      <c r="C10" t="s">
        <v>169</v>
      </c>
    </row>
    <row r="11" spans="1:5" ht="23.25" customHeight="1" x14ac:dyDescent="0.25">
      <c r="A11" t="e" vm="48">
        <f>_xlfn.IMAGE("https://img.aso.fr/core_app/img-cycling-tdf-png/gfc/43925/12:0,387:400-60-0-70/10e43")</f>
        <v>#VALUE!</v>
      </c>
      <c r="B11" t="s">
        <v>4</v>
      </c>
      <c r="C11" t="s">
        <v>163</v>
      </c>
    </row>
    <row r="12" spans="1:5" ht="23.25" customHeight="1" x14ac:dyDescent="0.25">
      <c r="A12" t="e" vm="49">
        <f>_xlfn.IMAGE("https://img.aso.fr/core_app/img-cycling-tdf-png/igd/43939/12:0,387:400-60-0-70/fd085")</f>
        <v>#VALUE!</v>
      </c>
      <c r="B12" t="s">
        <v>5</v>
      </c>
      <c r="C12" t="s">
        <v>170</v>
      </c>
    </row>
    <row r="13" spans="1:5" ht="23.25" customHeight="1" x14ac:dyDescent="0.25">
      <c r="A13" t="e" vm="50">
        <f>_xlfn.IMAGE("https://img.aso.fr/core_app/img-cycling-tdf-png/icw/43926/12:0,387:400-60-0-70/fdaa8")</f>
        <v>#VALUE!</v>
      </c>
      <c r="B13" t="s">
        <v>6</v>
      </c>
      <c r="C13" t="s">
        <v>164</v>
      </c>
    </row>
    <row r="14" spans="1:5" ht="23.25" customHeight="1" x14ac:dyDescent="0.25">
      <c r="A14" t="e" vm="51">
        <f>_xlfn.IMAGE("https://img.aso.fr/core_app/img-cycling-tdf-png/ipt/43928/12:0,387:400-60-0-70/eeef4")</f>
        <v>#VALUE!</v>
      </c>
      <c r="B14" t="s">
        <v>7</v>
      </c>
      <c r="C14" t="s">
        <v>171</v>
      </c>
    </row>
    <row r="15" spans="1:5" ht="23.25" customHeight="1" x14ac:dyDescent="0.25">
      <c r="A15" t="e" vm="52">
        <f>_xlfn.IMAGE("https://img.aso.fr/core_app/img-cycling-tdf-png/jayco-tdf2023-ok/44310/12:0,387:400-60-0-70/77e75")</f>
        <v>#VALUE!</v>
      </c>
      <c r="B15" t="s">
        <v>160</v>
      </c>
      <c r="C15" t="s">
        <v>172</v>
      </c>
    </row>
    <row r="16" spans="1:5" ht="23.25" customHeight="1" x14ac:dyDescent="0.25">
      <c r="A16" t="e" vm="53">
        <f>_xlfn.IMAGE("https://img.aso.fr/core_app/img-cycling-tdf-png/jumbo-visma-tdf2023-ok/44265/12:0,387:400-60-0-70/36801")</f>
        <v>#VALUE!</v>
      </c>
      <c r="B16" t="s">
        <v>8</v>
      </c>
      <c r="C16" t="s">
        <v>168</v>
      </c>
    </row>
    <row r="17" spans="1:3" ht="23.25" customHeight="1" x14ac:dyDescent="0.25">
      <c r="A17" t="e" vm="54">
        <f>_xlfn.IMAGE("https://img.aso.fr/core_app/img-cycling-tdf-png/ltd/43929/12:0,387:400-60-0-70/28467")</f>
        <v>#VALUE!</v>
      </c>
      <c r="B17" t="s">
        <v>9</v>
      </c>
      <c r="C17" t="s">
        <v>164</v>
      </c>
    </row>
    <row r="18" spans="1:3" ht="23.25" customHeight="1" x14ac:dyDescent="0.25">
      <c r="A18" t="e" vm="55">
        <f>_xlfn.IMAGE("https://img.aso.fr/core_app/img-cycling-tdf-png/mov/43937/12:0,387:400-60-0-70/45afe")</f>
        <v>#VALUE!</v>
      </c>
      <c r="B18" t="s">
        <v>149</v>
      </c>
      <c r="C18" t="s">
        <v>173</v>
      </c>
    </row>
    <row r="19" spans="1:3" ht="23.25" customHeight="1" x14ac:dyDescent="0.25">
      <c r="A19" t="e" vm="56">
        <f>_xlfn.IMAGE("https://img.aso.fr/core_app/img-cycling-tdf-png/soq/43936/12:0,387:400-60-0-70/4e513")</f>
        <v>#VALUE!</v>
      </c>
      <c r="B19" t="s">
        <v>10</v>
      </c>
      <c r="C19" t="s">
        <v>164</v>
      </c>
    </row>
    <row r="20" spans="1:3" ht="23.25" customHeight="1" x14ac:dyDescent="0.25">
      <c r="A20" t="e" vm="57">
        <f>_xlfn.IMAGE("https://img.aso.fr/core_app/img-cycling-tdf-png/totalenergies-2023-ok/44002/12:0,387:400-60-0-70/1b4bd")</f>
        <v>#VALUE!</v>
      </c>
      <c r="B20" t="s">
        <v>11</v>
      </c>
      <c r="C20" t="s">
        <v>163</v>
      </c>
    </row>
    <row r="21" spans="1:3" ht="23.25" customHeight="1" x14ac:dyDescent="0.25">
      <c r="A21" t="e" vm="58">
        <f>_xlfn.IMAGE("https://img.aso.fr/core_app/img-cycling-tdf-png/tfs/43934/12:0,387:400-60-0-70/9154e")</f>
        <v>#VALUE!</v>
      </c>
      <c r="B21" t="s">
        <v>12</v>
      </c>
      <c r="C21" t="s">
        <v>169</v>
      </c>
    </row>
    <row r="22" spans="1:3" ht="23.25" customHeight="1" x14ac:dyDescent="0.25">
      <c r="A22" t="e" vm="59">
        <f>_xlfn.IMAGE("https://img.aso.fr/core_app/img-cycling-tdf-png/uad/43933/12:0,387:400-60-0-70/50606")</f>
        <v>#VALUE!</v>
      </c>
      <c r="B22" t="s">
        <v>161</v>
      </c>
      <c r="C22" t="s">
        <v>150</v>
      </c>
    </row>
    <row r="23" spans="1:3" ht="23.25" customHeight="1" x14ac:dyDescent="0.25">
      <c r="A23" t="e" vm="60">
        <f>_xlfn.IMAGE("https://img.aso.fr/core_app/img-cycling-tdf-png/uxt/43938/12:0,387:400-60-0-70/32a44")</f>
        <v>#VALUE!</v>
      </c>
      <c r="B23" t="s">
        <v>162</v>
      </c>
      <c r="C23" t="s">
        <v>174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0514-9A64-4D39-B510-F69282DCBD53}">
  <sheetPr codeName="Sheet4"/>
  <dimension ref="A1:F30"/>
  <sheetViews>
    <sheetView workbookViewId="0">
      <selection activeCell="D29" sqref="D29"/>
    </sheetView>
  </sheetViews>
  <sheetFormatPr defaultRowHeight="15" x14ac:dyDescent="0.25"/>
  <cols>
    <col min="1" max="1" width="15.140625" customWidth="1"/>
    <col min="2" max="2" width="17.85546875" bestFit="1" customWidth="1"/>
    <col min="4" max="4" width="32.140625" bestFit="1" customWidth="1"/>
  </cols>
  <sheetData>
    <row r="1" spans="1:6" x14ac:dyDescent="0.25">
      <c r="A1" t="s">
        <v>220</v>
      </c>
      <c r="B1" t="s">
        <v>13</v>
      </c>
      <c r="C1" t="s">
        <v>219</v>
      </c>
      <c r="D1" t="s">
        <v>221</v>
      </c>
      <c r="F1" s="4" t="s">
        <v>342</v>
      </c>
    </row>
    <row r="2" spans="1:6" x14ac:dyDescent="0.25">
      <c r="A2" t="s">
        <v>172</v>
      </c>
      <c r="B2" t="e" vm="61">
        <v>#VALUE!</v>
      </c>
      <c r="C2" t="e" vm="62">
        <f t="shared" ref="C2:C30" si="0">IFERROR(_xlfn.IMAGE(D2),"")</f>
        <v>#VALUE!</v>
      </c>
      <c r="D2" t="s">
        <v>192</v>
      </c>
    </row>
    <row r="3" spans="1:6" x14ac:dyDescent="0.25">
      <c r="A3" t="s">
        <v>175</v>
      </c>
      <c r="B3" t="e" vm="63">
        <v>#VALUE!</v>
      </c>
      <c r="C3" t="e" vm="64">
        <f t="shared" si="0"/>
        <v>#VALUE!</v>
      </c>
      <c r="D3" t="s">
        <v>193</v>
      </c>
    </row>
    <row r="4" spans="1:6" x14ac:dyDescent="0.25">
      <c r="A4" t="s">
        <v>164</v>
      </c>
      <c r="B4" t="e" vm="65">
        <v>#VALUE!</v>
      </c>
      <c r="C4" t="e" vm="66">
        <f t="shared" si="0"/>
        <v>#VALUE!</v>
      </c>
      <c r="D4" t="s">
        <v>194</v>
      </c>
    </row>
    <row r="5" spans="1:6" x14ac:dyDescent="0.25">
      <c r="A5" t="s">
        <v>190</v>
      </c>
      <c r="B5" t="e" vm="67">
        <v>#VALUE!</v>
      </c>
      <c r="C5" t="e" vm="68">
        <f t="shared" si="0"/>
        <v>#VALUE!</v>
      </c>
      <c r="D5" t="s">
        <v>195</v>
      </c>
    </row>
    <row r="6" spans="1:6" x14ac:dyDescent="0.25">
      <c r="A6" t="s">
        <v>183</v>
      </c>
      <c r="B6" t="e" vm="69">
        <v>#VALUE!</v>
      </c>
      <c r="C6" t="e" vm="70">
        <f t="shared" si="0"/>
        <v>#VALUE!</v>
      </c>
      <c r="D6" t="s">
        <v>196</v>
      </c>
    </row>
    <row r="7" spans="1:6" x14ac:dyDescent="0.25">
      <c r="A7" t="s">
        <v>184</v>
      </c>
      <c r="B7" t="e" vm="71">
        <v>#VALUE!</v>
      </c>
      <c r="C7" t="e" vm="72">
        <f t="shared" si="0"/>
        <v>#VALUE!</v>
      </c>
      <c r="D7" t="s">
        <v>197</v>
      </c>
    </row>
    <row r="8" spans="1:6" x14ac:dyDescent="0.25">
      <c r="A8" t="s">
        <v>176</v>
      </c>
      <c r="B8" t="e" vm="73">
        <v>#VALUE!</v>
      </c>
      <c r="C8" t="e" vm="74">
        <f t="shared" si="0"/>
        <v>#VALUE!</v>
      </c>
      <c r="D8" t="s">
        <v>198</v>
      </c>
    </row>
    <row r="9" spans="1:6" x14ac:dyDescent="0.25">
      <c r="A9" t="s">
        <v>185</v>
      </c>
      <c r="B9" t="e" vm="75">
        <v>#VALUE!</v>
      </c>
      <c r="C9" t="e" vm="76">
        <f t="shared" si="0"/>
        <v>#VALUE!</v>
      </c>
      <c r="D9" t="s">
        <v>199</v>
      </c>
    </row>
    <row r="10" spans="1:6" x14ac:dyDescent="0.25">
      <c r="A10" t="s">
        <v>188</v>
      </c>
      <c r="B10" t="e" vm="77">
        <v>#VALUE!</v>
      </c>
      <c r="C10" t="e" vm="78">
        <f t="shared" si="0"/>
        <v>#VALUE!</v>
      </c>
      <c r="D10" t="s">
        <v>200</v>
      </c>
    </row>
    <row r="11" spans="1:6" x14ac:dyDescent="0.25">
      <c r="A11" t="s">
        <v>163</v>
      </c>
      <c r="B11" t="e" vm="79">
        <v>#VALUE!</v>
      </c>
      <c r="C11" t="e" vm="80">
        <f t="shared" si="0"/>
        <v>#VALUE!</v>
      </c>
      <c r="D11" t="s">
        <v>201</v>
      </c>
    </row>
    <row r="12" spans="1:6" x14ac:dyDescent="0.25">
      <c r="A12" t="s">
        <v>144</v>
      </c>
      <c r="B12" t="e" vm="81">
        <v>#VALUE!</v>
      </c>
      <c r="C12" t="e" vm="82">
        <f t="shared" si="0"/>
        <v>#VALUE!</v>
      </c>
      <c r="D12" t="s">
        <v>202</v>
      </c>
    </row>
    <row r="13" spans="1:6" x14ac:dyDescent="0.25">
      <c r="A13" t="s">
        <v>167</v>
      </c>
      <c r="B13" t="e" vm="83">
        <v>#VALUE!</v>
      </c>
      <c r="C13" t="e" vm="84">
        <f t="shared" si="0"/>
        <v>#VALUE!</v>
      </c>
      <c r="D13" t="s">
        <v>203</v>
      </c>
    </row>
    <row r="14" spans="1:6" x14ac:dyDescent="0.25">
      <c r="A14" t="s">
        <v>181</v>
      </c>
      <c r="B14" t="e" vm="85">
        <v>#VALUE!</v>
      </c>
      <c r="C14" t="e" vm="86">
        <f t="shared" si="0"/>
        <v>#VALUE!</v>
      </c>
      <c r="D14" t="s">
        <v>204</v>
      </c>
    </row>
    <row r="15" spans="1:6" x14ac:dyDescent="0.25">
      <c r="A15" t="s">
        <v>177</v>
      </c>
      <c r="B15" t="e" vm="87">
        <v>#VALUE!</v>
      </c>
      <c r="C15" t="e" vm="88">
        <f t="shared" si="0"/>
        <v>#VALUE!</v>
      </c>
      <c r="D15" t="s">
        <v>205</v>
      </c>
    </row>
    <row r="16" spans="1:6" x14ac:dyDescent="0.25">
      <c r="A16" t="s">
        <v>165</v>
      </c>
      <c r="B16" t="e" vm="89">
        <v>#VALUE!</v>
      </c>
      <c r="C16" t="e" vm="90">
        <f t="shared" si="0"/>
        <v>#VALUE!</v>
      </c>
      <c r="D16" t="s">
        <v>206</v>
      </c>
    </row>
    <row r="17" spans="1:4" x14ac:dyDescent="0.25">
      <c r="A17" t="s">
        <v>191</v>
      </c>
      <c r="B17" t="e" vm="91">
        <v>#VALUE!</v>
      </c>
      <c r="C17" t="e" vm="92">
        <f t="shared" si="0"/>
        <v>#VALUE!</v>
      </c>
      <c r="D17" t="s">
        <v>207</v>
      </c>
    </row>
    <row r="18" spans="1:4" x14ac:dyDescent="0.25">
      <c r="A18" t="s">
        <v>182</v>
      </c>
      <c r="B18" t="e" vm="93">
        <v>#VALUE!</v>
      </c>
      <c r="C18" t="e" vm="94">
        <f t="shared" si="0"/>
        <v>#VALUE!</v>
      </c>
      <c r="D18" t="s">
        <v>208</v>
      </c>
    </row>
    <row r="19" spans="1:4" x14ac:dyDescent="0.25">
      <c r="A19" t="s">
        <v>168</v>
      </c>
      <c r="B19" t="e" vm="85">
        <v>#VALUE!</v>
      </c>
      <c r="C19" t="e" vm="86">
        <f t="shared" si="0"/>
        <v>#VALUE!</v>
      </c>
      <c r="D19" t="s">
        <v>204</v>
      </c>
    </row>
    <row r="20" spans="1:4" x14ac:dyDescent="0.25">
      <c r="A20" t="s">
        <v>174</v>
      </c>
      <c r="B20" t="e" vm="95">
        <v>#VALUE!</v>
      </c>
      <c r="C20" t="e" vm="96">
        <f t="shared" si="0"/>
        <v>#VALUE!</v>
      </c>
      <c r="D20" t="s">
        <v>209</v>
      </c>
    </row>
    <row r="21" spans="1:4" x14ac:dyDescent="0.25">
      <c r="A21" t="s">
        <v>148</v>
      </c>
      <c r="B21" t="e" vm="97">
        <v>#VALUE!</v>
      </c>
      <c r="C21" t="e" vm="98">
        <f t="shared" si="0"/>
        <v>#VALUE!</v>
      </c>
      <c r="D21" t="s">
        <v>210</v>
      </c>
    </row>
    <row r="22" spans="1:4" x14ac:dyDescent="0.25">
      <c r="A22" t="s">
        <v>179</v>
      </c>
      <c r="B22" t="e" vm="99">
        <v>#VALUE!</v>
      </c>
      <c r="C22" t="e" vm="100">
        <f t="shared" si="0"/>
        <v>#VALUE!</v>
      </c>
      <c r="D22" t="s">
        <v>211</v>
      </c>
    </row>
    <row r="23" spans="1:4" x14ac:dyDescent="0.25">
      <c r="A23" t="s">
        <v>187</v>
      </c>
      <c r="B23" t="e" vm="101">
        <v>#VALUE!</v>
      </c>
      <c r="C23" t="e" vm="102">
        <f t="shared" si="0"/>
        <v>#VALUE!</v>
      </c>
      <c r="D23" t="s">
        <v>212</v>
      </c>
    </row>
    <row r="24" spans="1:4" x14ac:dyDescent="0.25">
      <c r="A24" t="s">
        <v>147</v>
      </c>
      <c r="B24" t="e" vm="103">
        <v>#VALUE!</v>
      </c>
      <c r="C24" t="e" vm="104">
        <f t="shared" si="0"/>
        <v>#VALUE!</v>
      </c>
      <c r="D24" t="s">
        <v>213</v>
      </c>
    </row>
    <row r="25" spans="1:4" x14ac:dyDescent="0.25">
      <c r="A25" t="s">
        <v>180</v>
      </c>
      <c r="B25" t="e" vm="105">
        <v>#VALUE!</v>
      </c>
      <c r="C25" t="e" vm="106">
        <f t="shared" si="0"/>
        <v>#VALUE!</v>
      </c>
      <c r="D25" t="s">
        <v>214</v>
      </c>
    </row>
    <row r="26" spans="1:4" x14ac:dyDescent="0.25">
      <c r="A26" t="s">
        <v>178</v>
      </c>
      <c r="B26" t="e" vm="107">
        <v>#VALUE!</v>
      </c>
      <c r="C26" t="e" vm="108">
        <f t="shared" si="0"/>
        <v>#VALUE!</v>
      </c>
      <c r="D26" t="s">
        <v>215</v>
      </c>
    </row>
    <row r="27" spans="1:4" x14ac:dyDescent="0.25">
      <c r="A27" t="s">
        <v>189</v>
      </c>
      <c r="B27" t="e" vm="109">
        <v>#VALUE!</v>
      </c>
      <c r="C27" t="e" vm="110">
        <f t="shared" si="0"/>
        <v>#VALUE!</v>
      </c>
      <c r="D27" t="s">
        <v>216</v>
      </c>
    </row>
    <row r="28" spans="1:4" x14ac:dyDescent="0.25">
      <c r="A28" t="s">
        <v>186</v>
      </c>
      <c r="B28" t="e" vm="111">
        <v>#VALUE!</v>
      </c>
      <c r="C28" t="e" vm="112">
        <f t="shared" si="0"/>
        <v>#VALUE!</v>
      </c>
      <c r="D28" t="s">
        <v>217</v>
      </c>
    </row>
    <row r="29" spans="1:4" x14ac:dyDescent="0.25">
      <c r="A29" t="s">
        <v>156</v>
      </c>
      <c r="B29" t="s">
        <v>156</v>
      </c>
      <c r="C29" t="str">
        <f t="shared" si="0"/>
        <v/>
      </c>
    </row>
    <row r="30" spans="1:4" x14ac:dyDescent="0.25">
      <c r="A30" t="s">
        <v>143</v>
      </c>
      <c r="B30" t="e" vm="113">
        <v>#VALUE!</v>
      </c>
      <c r="C30" t="e" vm="114">
        <f t="shared" si="0"/>
        <v>#VALUE!</v>
      </c>
      <c r="D30" t="s">
        <v>218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E6D69-0E2A-4A31-BA10-E52F42CCB716}">
  <sheetPr codeName="Sheet2"/>
  <dimension ref="A1:I157"/>
  <sheetViews>
    <sheetView workbookViewId="0">
      <selection activeCell="I2" sqref="I2"/>
    </sheetView>
  </sheetViews>
  <sheetFormatPr defaultRowHeight="15" x14ac:dyDescent="0.25"/>
  <cols>
    <col min="1" max="1" width="35.140625" bestFit="1" customWidth="1"/>
    <col min="2" max="2" width="12.7109375" bestFit="1" customWidth="1"/>
    <col min="3" max="3" width="9.140625" style="3" bestFit="1" customWidth="1"/>
    <col min="4" max="4" width="31.42578125" bestFit="1" customWidth="1"/>
    <col min="6" max="6" width="11.140625" style="3" bestFit="1" customWidth="1"/>
    <col min="7" max="7" width="16.28515625" bestFit="1" customWidth="1"/>
    <col min="8" max="8" width="13.42578125" customWidth="1"/>
    <col min="10" max="10" width="17.85546875" bestFit="1" customWidth="1"/>
    <col min="11" max="11" width="11.85546875" customWidth="1"/>
  </cols>
  <sheetData>
    <row r="1" spans="1:9" x14ac:dyDescent="0.25">
      <c r="A1" t="s">
        <v>14</v>
      </c>
      <c r="B1" t="s">
        <v>13</v>
      </c>
      <c r="C1" s="3" t="s">
        <v>219</v>
      </c>
      <c r="D1" t="s">
        <v>1</v>
      </c>
      <c r="E1" t="s">
        <v>141</v>
      </c>
      <c r="F1" s="3" t="s">
        <v>0</v>
      </c>
      <c r="G1" t="s">
        <v>519</v>
      </c>
      <c r="I1" s="4" t="s">
        <v>525</v>
      </c>
    </row>
    <row r="2" spans="1:9" x14ac:dyDescent="0.25">
      <c r="A2" t="s">
        <v>349</v>
      </c>
      <c r="B2" t="s">
        <v>175</v>
      </c>
      <c r="C2" s="3" t="e" vm="115">
        <f>_xlfn.XLOOKUP(Table_Table5[[#This Row],[Country]],Table8[Country Code],Table8[Flag])</f>
        <v>#VALUE!</v>
      </c>
      <c r="D2" t="s">
        <v>2</v>
      </c>
      <c r="E2" t="s">
        <v>15</v>
      </c>
      <c r="F2" s="3" t="e" vm="116">
        <f>_xlfn.XLOOKUP(Table_Table5[[#This Row],[Team]],Table1[Team],Table1[Jersey])</f>
        <v>#VALUE!</v>
      </c>
      <c r="G2">
        <f>_xlfn.XLOOKUP(Table_Table5[[#This Row],[Rider]],Table_PreviousPerformance[FirstName LastName],Table_PreviousPerformance[Best GC result],"N/A")</f>
        <v>78</v>
      </c>
    </row>
    <row r="3" spans="1:9" x14ac:dyDescent="0.25">
      <c r="A3" t="s">
        <v>463</v>
      </c>
      <c r="B3" t="s">
        <v>180</v>
      </c>
      <c r="C3" s="3" t="e" vm="117">
        <f>_xlfn.XLOOKUP(Table_Table5[[#This Row],[Country]],Table8[Country Code],Table8[Flag])</f>
        <v>#VALUE!</v>
      </c>
      <c r="D3" t="s">
        <v>161</v>
      </c>
      <c r="E3" t="s">
        <v>15</v>
      </c>
      <c r="F3" s="3" t="e" vm="118">
        <f>_xlfn.XLOOKUP(Table_Table5[[#This Row],[Team]],Table1[Team],Table1[Jersey])</f>
        <v>#VALUE!</v>
      </c>
      <c r="G3" t="str">
        <f>_xlfn.XLOOKUP(Table_Table5[[#This Row],[Rider]],Table_PreviousPerformance[FirstName LastName],Table_PreviousPerformance[Best GC result],"N/A")</f>
        <v>N/A</v>
      </c>
    </row>
    <row r="4" spans="1:9" x14ac:dyDescent="0.25">
      <c r="A4" t="s">
        <v>467</v>
      </c>
      <c r="B4" t="s">
        <v>177</v>
      </c>
      <c r="C4" s="3" t="e" vm="119">
        <f>_xlfn.XLOOKUP(Table_Table5[[#This Row],[Country]],Table8[Country Code],Table8[Flag])</f>
        <v>#VALUE!</v>
      </c>
      <c r="D4" t="s">
        <v>9</v>
      </c>
      <c r="E4" t="s">
        <v>72</v>
      </c>
      <c r="F4" s="3" t="e" vm="120">
        <f>_xlfn.XLOOKUP(Table_Table5[[#This Row],[Team]],Table1[Team],Table1[Jersey])</f>
        <v>#VALUE!</v>
      </c>
      <c r="G4">
        <f>_xlfn.XLOOKUP(Table_Table5[[#This Row],[Rider]],Table_PreviousPerformance[FirstName LastName],Table_PreviousPerformance[Best GC result],"N/A")</f>
        <v>83</v>
      </c>
    </row>
    <row r="5" spans="1:9" x14ac:dyDescent="0.25">
      <c r="A5" t="s">
        <v>146</v>
      </c>
      <c r="B5" t="s">
        <v>156</v>
      </c>
      <c r="C5" s="3" t="str">
        <f>_xlfn.XLOOKUP(Table_Table5[[#This Row],[Country]],Table8[Country Code],Table8[Flag])</f>
        <v/>
      </c>
      <c r="D5" t="s">
        <v>151</v>
      </c>
      <c r="E5" t="s">
        <v>15</v>
      </c>
      <c r="F5" s="3" t="e" vm="121">
        <f>_xlfn.XLOOKUP(Table_Table5[[#This Row],[Team]],Table1[Team],Table1[Jersey])</f>
        <v>#VALUE!</v>
      </c>
      <c r="G5" t="str">
        <f>_xlfn.XLOOKUP(Table_Table5[[#This Row],[Rider]],Table_PreviousPerformance[FirstName LastName],Table_PreviousPerformance[Best GC result],"N/A")</f>
        <v>N/A</v>
      </c>
    </row>
    <row r="6" spans="1:9" x14ac:dyDescent="0.25">
      <c r="A6" t="s">
        <v>436</v>
      </c>
      <c r="B6" t="s">
        <v>168</v>
      </c>
      <c r="C6" s="3" t="e" vm="122">
        <f>_xlfn.XLOOKUP(Table_Table5[[#This Row],[Country]],Table8[Country Code],Table8[Flag])</f>
        <v>#VALUE!</v>
      </c>
      <c r="D6" t="s">
        <v>12</v>
      </c>
      <c r="E6" t="s">
        <v>15</v>
      </c>
      <c r="F6" s="3" t="e" vm="123">
        <f>_xlfn.XLOOKUP(Table_Table5[[#This Row],[Team]],Table1[Team],Table1[Jersey])</f>
        <v>#VALUE!</v>
      </c>
      <c r="G6" t="str">
        <f>_xlfn.XLOOKUP(Table_Table5[[#This Row],[Rider]],Table_PreviousPerformance[FirstName LastName],Table_PreviousPerformance[Best GC result],"N/A")</f>
        <v>N/A</v>
      </c>
    </row>
    <row r="7" spans="1:9" x14ac:dyDescent="0.25">
      <c r="A7" t="s">
        <v>472</v>
      </c>
      <c r="B7" t="s">
        <v>177</v>
      </c>
      <c r="C7" s="3" t="e" vm="119">
        <f>_xlfn.XLOOKUP(Table_Table5[[#This Row],[Country]],Table8[Country Code],Table8[Flag])</f>
        <v>#VALUE!</v>
      </c>
      <c r="D7" t="s">
        <v>11</v>
      </c>
      <c r="E7" t="s">
        <v>72</v>
      </c>
      <c r="F7" s="3" t="e" vm="124">
        <f>_xlfn.XLOOKUP(Table_Table5[[#This Row],[Team]],Table1[Team],Table1[Jersey])</f>
        <v>#VALUE!</v>
      </c>
      <c r="G7">
        <f>_xlfn.XLOOKUP(Table_Table5[[#This Row],[Rider]],Table_PreviousPerformance[FirstName LastName],Table_PreviousPerformance[Best GC result],"N/A")</f>
        <v>69</v>
      </c>
    </row>
    <row r="8" spans="1:9" x14ac:dyDescent="0.25">
      <c r="A8" t="s">
        <v>417</v>
      </c>
      <c r="B8" t="s">
        <v>163</v>
      </c>
      <c r="C8" s="3" t="e" vm="125">
        <f>_xlfn.XLOOKUP(Table_Table5[[#This Row],[Country]],Table8[Country Code],Table8[Flag])</f>
        <v>#VALUE!</v>
      </c>
      <c r="D8" t="s">
        <v>6</v>
      </c>
      <c r="E8" t="s">
        <v>15</v>
      </c>
      <c r="F8" s="3" t="e" vm="126">
        <f>_xlfn.XLOOKUP(Table_Table5[[#This Row],[Team]],Table1[Team],Table1[Jersey])</f>
        <v>#VALUE!</v>
      </c>
      <c r="G8">
        <f>_xlfn.XLOOKUP(Table_Table5[[#This Row],[Rider]],Table_PreviousPerformance[FirstName LastName],Table_PreviousPerformance[Best GC result],"N/A")</f>
        <v>110</v>
      </c>
    </row>
    <row r="9" spans="1:9" x14ac:dyDescent="0.25">
      <c r="A9" t="s">
        <v>491</v>
      </c>
      <c r="B9" t="s">
        <v>174</v>
      </c>
      <c r="C9" s="3" t="e" vm="127">
        <f>_xlfn.XLOOKUP(Table_Table5[[#This Row],[Country]],Table8[Country Code],Table8[Flag])</f>
        <v>#VALUE!</v>
      </c>
      <c r="D9" t="s">
        <v>162</v>
      </c>
      <c r="E9" t="s">
        <v>72</v>
      </c>
      <c r="F9" s="3" t="e" vm="128">
        <f>_xlfn.XLOOKUP(Table_Table5[[#This Row],[Team]],Table1[Team],Table1[Jersey])</f>
        <v>#VALUE!</v>
      </c>
      <c r="G9" t="str">
        <f>_xlfn.XLOOKUP(Table_Table5[[#This Row],[Rider]],Table_PreviousPerformance[FirstName LastName],Table_PreviousPerformance[Best GC result],"N/A")</f>
        <v>N/A</v>
      </c>
    </row>
    <row r="10" spans="1:9" x14ac:dyDescent="0.25">
      <c r="A10" t="s">
        <v>459</v>
      </c>
      <c r="B10" t="s">
        <v>174</v>
      </c>
      <c r="C10" s="3" t="e" vm="127">
        <f>_xlfn.XLOOKUP(Table_Table5[[#This Row],[Country]],Table8[Country Code],Table8[Flag])</f>
        <v>#VALUE!</v>
      </c>
      <c r="D10" t="s">
        <v>161</v>
      </c>
      <c r="E10" t="s">
        <v>15</v>
      </c>
      <c r="F10" s="3" t="e" vm="118">
        <f>_xlfn.XLOOKUP(Table_Table5[[#This Row],[Team]],Table1[Team],Table1[Jersey])</f>
        <v>#VALUE!</v>
      </c>
      <c r="G10">
        <f>_xlfn.XLOOKUP(Table_Table5[[#This Row],[Rider]],Table_PreviousPerformance[FirstName LastName],Table_PreviousPerformance[Best GC result],"N/A")</f>
        <v>82</v>
      </c>
    </row>
    <row r="11" spans="1:9" x14ac:dyDescent="0.25">
      <c r="A11" t="s">
        <v>446</v>
      </c>
      <c r="B11" t="s">
        <v>178</v>
      </c>
      <c r="C11" s="3" t="e" vm="129">
        <f>_xlfn.XLOOKUP(Table_Table5[[#This Row],[Country]],Table8[Country Code],Table8[Flag])</f>
        <v>#VALUE!</v>
      </c>
      <c r="D11" t="s">
        <v>149</v>
      </c>
      <c r="E11" t="s">
        <v>15</v>
      </c>
      <c r="F11" s="3" t="e" vm="130">
        <f>_xlfn.XLOOKUP(Table_Table5[[#This Row],[Team]],Table1[Team],Table1[Jersey])</f>
        <v>#VALUE!</v>
      </c>
      <c r="G11">
        <f>_xlfn.XLOOKUP(Table_Table5[[#This Row],[Rider]],Table_PreviousPerformance[FirstName LastName],Table_PreviousPerformance[Best GC result],"N/A")</f>
        <v>105</v>
      </c>
    </row>
    <row r="12" spans="1:9" x14ac:dyDescent="0.25">
      <c r="A12" t="s">
        <v>423</v>
      </c>
      <c r="B12" t="s">
        <v>168</v>
      </c>
      <c r="C12" s="3" t="e" vm="122">
        <f>_xlfn.XLOOKUP(Table_Table5[[#This Row],[Country]],Table8[Country Code],Table8[Flag])</f>
        <v>#VALUE!</v>
      </c>
      <c r="D12" t="s">
        <v>160</v>
      </c>
      <c r="E12" t="s">
        <v>15</v>
      </c>
      <c r="F12" s="3" t="e" vm="131">
        <f>_xlfn.XLOOKUP(Table_Table5[[#This Row],[Team]],Table1[Team],Table1[Jersey])</f>
        <v>#VALUE!</v>
      </c>
      <c r="G12" t="str">
        <f>_xlfn.XLOOKUP(Table_Table5[[#This Row],[Rider]],Table_PreviousPerformance[FirstName LastName],Table_PreviousPerformance[Best GC result],"N/A")</f>
        <v>N/A</v>
      </c>
    </row>
    <row r="13" spans="1:9" x14ac:dyDescent="0.25">
      <c r="A13" t="s">
        <v>406</v>
      </c>
      <c r="B13" t="s">
        <v>168</v>
      </c>
      <c r="C13" s="3" t="e" vm="122">
        <f>_xlfn.XLOOKUP(Table_Table5[[#This Row],[Country]],Table8[Country Code],Table8[Flag])</f>
        <v>#VALUE!</v>
      </c>
      <c r="D13" t="s">
        <v>4</v>
      </c>
      <c r="E13" t="s">
        <v>15</v>
      </c>
      <c r="F13" s="3" t="e" vm="132">
        <f>_xlfn.XLOOKUP(Table_Table5[[#This Row],[Team]],Table1[Team],Table1[Jersey])</f>
        <v>#VALUE!</v>
      </c>
      <c r="G13" t="str">
        <f>_xlfn.XLOOKUP(Table_Table5[[#This Row],[Rider]],Table_PreviousPerformance[FirstName LastName],Table_PreviousPerformance[Best GC result],"N/A")</f>
        <v>N/A</v>
      </c>
    </row>
    <row r="14" spans="1:9" x14ac:dyDescent="0.25">
      <c r="A14" t="s">
        <v>366</v>
      </c>
      <c r="B14" t="s">
        <v>179</v>
      </c>
      <c r="C14" s="3" t="e" vm="133">
        <f>_xlfn.XLOOKUP(Table_Table5[[#This Row],[Country]],Table8[Country Code],Table8[Flag])</f>
        <v>#VALUE!</v>
      </c>
      <c r="D14" t="s">
        <v>145</v>
      </c>
      <c r="E14" t="s">
        <v>15</v>
      </c>
      <c r="F14" s="3" t="e" vm="134">
        <f>_xlfn.XLOOKUP(Table_Table5[[#This Row],[Team]],Table1[Team],Table1[Jersey])</f>
        <v>#VALUE!</v>
      </c>
      <c r="G14" t="str">
        <f>_xlfn.XLOOKUP(Table_Table5[[#This Row],[Rider]],Table_PreviousPerformance[FirstName LastName],Table_PreviousPerformance[Best GC result],"N/A")</f>
        <v>N/A</v>
      </c>
    </row>
    <row r="15" spans="1:9" x14ac:dyDescent="0.25">
      <c r="A15" t="s">
        <v>411</v>
      </c>
      <c r="B15" t="s">
        <v>179</v>
      </c>
      <c r="C15" s="3" t="e" vm="133">
        <f>_xlfn.XLOOKUP(Table_Table5[[#This Row],[Country]],Table8[Country Code],Table8[Flag])</f>
        <v>#VALUE!</v>
      </c>
      <c r="D15" t="s">
        <v>5</v>
      </c>
      <c r="E15" t="s">
        <v>15</v>
      </c>
      <c r="F15" s="3" t="e" vm="135">
        <f>_xlfn.XLOOKUP(Table_Table5[[#This Row],[Team]],Table1[Team],Table1[Jersey])</f>
        <v>#VALUE!</v>
      </c>
      <c r="G15">
        <f>_xlfn.XLOOKUP(Table_Table5[[#This Row],[Rider]],Table_PreviousPerformance[FirstName LastName],Table_PreviousPerformance[Best GC result],"N/A")</f>
        <v>11</v>
      </c>
    </row>
    <row r="16" spans="1:9" x14ac:dyDescent="0.25">
      <c r="A16" t="s">
        <v>427</v>
      </c>
      <c r="B16" t="s">
        <v>176</v>
      </c>
      <c r="C16" s="3" t="e" vm="136">
        <f>_xlfn.XLOOKUP(Table_Table5[[#This Row],[Country]],Table8[Country Code],Table8[Flag])</f>
        <v>#VALUE!</v>
      </c>
      <c r="D16" t="s">
        <v>160</v>
      </c>
      <c r="E16" t="s">
        <v>15</v>
      </c>
      <c r="F16" s="3" t="e" vm="131">
        <f>_xlfn.XLOOKUP(Table_Table5[[#This Row],[Team]],Table1[Team],Table1[Jersey])</f>
        <v>#VALUE!</v>
      </c>
      <c r="G16">
        <f>_xlfn.XLOOKUP(Table_Table5[[#This Row],[Rider]],Table_PreviousPerformance[FirstName LastName],Table_PreviousPerformance[Best GC result],"N/A")</f>
        <v>113</v>
      </c>
    </row>
    <row r="17" spans="1:7" x14ac:dyDescent="0.25">
      <c r="A17" t="s">
        <v>398</v>
      </c>
      <c r="B17" t="s">
        <v>184</v>
      </c>
      <c r="C17" s="3" t="e" vm="137">
        <f>_xlfn.XLOOKUP(Table_Table5[[#This Row],[Country]],Table8[Country Code],Table8[Flag])</f>
        <v>#VALUE!</v>
      </c>
      <c r="D17" t="s">
        <v>3</v>
      </c>
      <c r="E17" t="s">
        <v>15</v>
      </c>
      <c r="F17" s="3" t="e" vm="138">
        <f>_xlfn.XLOOKUP(Table_Table5[[#This Row],[Team]],Table1[Team],Table1[Jersey])</f>
        <v>#VALUE!</v>
      </c>
      <c r="G17">
        <f>_xlfn.XLOOKUP(Table_Table5[[#This Row],[Rider]],Table_PreviousPerformance[FirstName LastName],Table_PreviousPerformance[Best GC result],"N/A")</f>
        <v>18</v>
      </c>
    </row>
    <row r="18" spans="1:7" x14ac:dyDescent="0.25">
      <c r="A18" t="s">
        <v>384</v>
      </c>
      <c r="B18" t="s">
        <v>163</v>
      </c>
      <c r="C18" s="3" t="e" vm="125">
        <f>_xlfn.XLOOKUP(Table_Table5[[#This Row],[Country]],Table8[Country Code],Table8[Flag])</f>
        <v>#VALUE!</v>
      </c>
      <c r="D18" t="s">
        <v>90</v>
      </c>
      <c r="E18" t="s">
        <v>15</v>
      </c>
      <c r="F18" s="3" t="e" vm="139">
        <f>_xlfn.XLOOKUP(Table_Table5[[#This Row],[Team]],Table1[Team],Table1[Jersey])</f>
        <v>#VALUE!</v>
      </c>
      <c r="G18">
        <f>_xlfn.XLOOKUP(Table_Table5[[#This Row],[Rider]],Table_PreviousPerformance[FirstName LastName],Table_PreviousPerformance[Best GC result],"N/A")</f>
        <v>42</v>
      </c>
    </row>
    <row r="19" spans="1:7" x14ac:dyDescent="0.25">
      <c r="A19" t="s">
        <v>442</v>
      </c>
      <c r="B19" t="s">
        <v>178</v>
      </c>
      <c r="C19" s="3" t="e" vm="129">
        <f>_xlfn.XLOOKUP(Table_Table5[[#This Row],[Country]],Table8[Country Code],Table8[Flag])</f>
        <v>#VALUE!</v>
      </c>
      <c r="D19" t="s">
        <v>12</v>
      </c>
      <c r="E19" t="s">
        <v>15</v>
      </c>
      <c r="F19" s="3" t="e" vm="123">
        <f>_xlfn.XLOOKUP(Table_Table5[[#This Row],[Team]],Table1[Team],Table1[Jersey])</f>
        <v>#VALUE!</v>
      </c>
      <c r="G19" t="str">
        <f>_xlfn.XLOOKUP(Table_Table5[[#This Row],[Rider]],Table_PreviousPerformance[FirstName LastName],Table_PreviousPerformance[Best GC result],"N/A")</f>
        <v>N/A</v>
      </c>
    </row>
    <row r="20" spans="1:7" x14ac:dyDescent="0.25">
      <c r="A20" t="s">
        <v>471</v>
      </c>
      <c r="B20" t="s">
        <v>179</v>
      </c>
      <c r="C20" s="3" t="e" vm="133">
        <f>_xlfn.XLOOKUP(Table_Table5[[#This Row],[Country]],Table8[Country Code],Table8[Flag])</f>
        <v>#VALUE!</v>
      </c>
      <c r="D20" t="s">
        <v>11</v>
      </c>
      <c r="E20" t="s">
        <v>72</v>
      </c>
      <c r="F20" s="3" t="e" vm="124">
        <f>_xlfn.XLOOKUP(Table_Table5[[#This Row],[Team]],Table1[Team],Table1[Jersey])</f>
        <v>#VALUE!</v>
      </c>
      <c r="G20">
        <f>_xlfn.XLOOKUP(Table_Table5[[#This Row],[Rider]],Table_PreviousPerformance[FirstName LastName],Table_PreviousPerformance[Best GC result],"N/A")</f>
        <v>112</v>
      </c>
    </row>
    <row r="21" spans="1:7" x14ac:dyDescent="0.25">
      <c r="A21" t="s">
        <v>359</v>
      </c>
      <c r="B21" t="s">
        <v>143</v>
      </c>
      <c r="C21" s="3" t="e" vm="140">
        <f>_xlfn.XLOOKUP(Table_Table5[[#This Row],[Country]],Table8[Country Code],Table8[Flag])</f>
        <v>#VALUE!</v>
      </c>
      <c r="D21" t="s">
        <v>142</v>
      </c>
      <c r="E21" t="s">
        <v>15</v>
      </c>
      <c r="F21" s="3" t="e" vm="141">
        <f>_xlfn.XLOOKUP(Table_Table5[[#This Row],[Team]],Table1[Team],Table1[Jersey])</f>
        <v>#VALUE!</v>
      </c>
      <c r="G21">
        <f>_xlfn.XLOOKUP(Table_Table5[[#This Row],[Rider]],Table_PreviousPerformance[FirstName LastName],Table_PreviousPerformance[Best GC result],"N/A")</f>
        <v>90</v>
      </c>
    </row>
    <row r="22" spans="1:7" x14ac:dyDescent="0.25">
      <c r="A22" t="s">
        <v>353</v>
      </c>
      <c r="B22" t="s">
        <v>164</v>
      </c>
      <c r="C22" s="3" t="e" vm="142">
        <f>_xlfn.XLOOKUP(Table_Table5[[#This Row],[Country]],Table8[Country Code],Table8[Flag])</f>
        <v>#VALUE!</v>
      </c>
      <c r="D22" t="s">
        <v>2</v>
      </c>
      <c r="E22" t="s">
        <v>15</v>
      </c>
      <c r="F22" s="3" t="e" vm="116">
        <f>_xlfn.XLOOKUP(Table_Table5[[#This Row],[Team]],Table1[Team],Table1[Jersey])</f>
        <v>#VALUE!</v>
      </c>
      <c r="G22">
        <f>_xlfn.XLOOKUP(Table_Table5[[#This Row],[Rider]],Table_PreviousPerformance[FirstName LastName],Table_PreviousPerformance[Best GC result],"N/A")</f>
        <v>95</v>
      </c>
    </row>
    <row r="23" spans="1:7" x14ac:dyDescent="0.25">
      <c r="A23" t="s">
        <v>454</v>
      </c>
      <c r="B23" t="s">
        <v>176</v>
      </c>
      <c r="C23" s="3" t="e" vm="136">
        <f>_xlfn.XLOOKUP(Table_Table5[[#This Row],[Country]],Table8[Country Code],Table8[Flag])</f>
        <v>#VALUE!</v>
      </c>
      <c r="D23" t="s">
        <v>10</v>
      </c>
      <c r="E23" t="s">
        <v>15</v>
      </c>
      <c r="F23" s="3" t="e" vm="143">
        <f>_xlfn.XLOOKUP(Table_Table5[[#This Row],[Team]],Table1[Team],Table1[Jersey])</f>
        <v>#VALUE!</v>
      </c>
      <c r="G23">
        <f>_xlfn.XLOOKUP(Table_Table5[[#This Row],[Rider]],Table_PreviousPerformance[FirstName LastName],Table_PreviousPerformance[Best GC result],"N/A")</f>
        <v>93</v>
      </c>
    </row>
    <row r="24" spans="1:7" x14ac:dyDescent="0.25">
      <c r="A24" t="s">
        <v>388</v>
      </c>
      <c r="B24" t="s">
        <v>172</v>
      </c>
      <c r="C24" s="3" t="e" vm="144">
        <f>_xlfn.XLOOKUP(Table_Table5[[#This Row],[Country]],Table8[Country Code],Table8[Flag])</f>
        <v>#VALUE!</v>
      </c>
      <c r="D24" t="s">
        <v>159</v>
      </c>
      <c r="E24" t="s">
        <v>15</v>
      </c>
      <c r="F24" s="3" t="e" vm="145">
        <f>_xlfn.XLOOKUP(Table_Table5[[#This Row],[Team]],Table1[Team],Table1[Jersey])</f>
        <v>#VALUE!</v>
      </c>
      <c r="G24" t="str">
        <f>_xlfn.XLOOKUP(Table_Table5[[#This Row],[Rider]],Table_PreviousPerformance[FirstName LastName],Table_PreviousPerformance[Best GC result],"N/A")</f>
        <v>N/A</v>
      </c>
    </row>
    <row r="25" spans="1:7" x14ac:dyDescent="0.25">
      <c r="A25" t="s">
        <v>361</v>
      </c>
      <c r="B25" t="s">
        <v>165</v>
      </c>
      <c r="C25" s="3" t="e" vm="146">
        <f>_xlfn.XLOOKUP(Table_Table5[[#This Row],[Country]],Table8[Country Code],Table8[Flag])</f>
        <v>#VALUE!</v>
      </c>
      <c r="D25" t="s">
        <v>142</v>
      </c>
      <c r="E25" t="s">
        <v>15</v>
      </c>
      <c r="F25" s="3" t="e" vm="141">
        <f>_xlfn.XLOOKUP(Table_Table5[[#This Row],[Team]],Table1[Team],Table1[Jersey])</f>
        <v>#VALUE!</v>
      </c>
      <c r="G25">
        <f>_xlfn.XLOOKUP(Table_Table5[[#This Row],[Rider]],Table_PreviousPerformance[FirstName LastName],Table_PreviousPerformance[Best GC result],"N/A")</f>
        <v>65</v>
      </c>
    </row>
    <row r="26" spans="1:7" x14ac:dyDescent="0.25">
      <c r="A26" t="s">
        <v>407</v>
      </c>
      <c r="B26" t="s">
        <v>163</v>
      </c>
      <c r="C26" s="3" t="e" vm="125">
        <f>_xlfn.XLOOKUP(Table_Table5[[#This Row],[Country]],Table8[Country Code],Table8[Flag])</f>
        <v>#VALUE!</v>
      </c>
      <c r="D26" t="s">
        <v>4</v>
      </c>
      <c r="E26" t="s">
        <v>15</v>
      </c>
      <c r="F26" s="3" t="e" vm="132">
        <f>_xlfn.XLOOKUP(Table_Table5[[#This Row],[Team]],Table1[Team],Table1[Jersey])</f>
        <v>#VALUE!</v>
      </c>
      <c r="G26">
        <f>_xlfn.XLOOKUP(Table_Table5[[#This Row],[Rider]],Table_PreviousPerformance[FirstName LastName],Table_PreviousPerformance[Best GC result],"N/A")</f>
        <v>38</v>
      </c>
    </row>
    <row r="27" spans="1:7" x14ac:dyDescent="0.25">
      <c r="A27" t="s">
        <v>393</v>
      </c>
      <c r="B27" t="s">
        <v>172</v>
      </c>
      <c r="C27" s="3" t="e" vm="144">
        <f>_xlfn.XLOOKUP(Table_Table5[[#This Row],[Country]],Table8[Country Code],Table8[Flag])</f>
        <v>#VALUE!</v>
      </c>
      <c r="D27" t="s">
        <v>159</v>
      </c>
      <c r="E27" t="s">
        <v>15</v>
      </c>
      <c r="F27" s="3" t="e" vm="145">
        <f>_xlfn.XLOOKUP(Table_Table5[[#This Row],[Team]],Table1[Team],Table1[Jersey])</f>
        <v>#VALUE!</v>
      </c>
      <c r="G27">
        <f>_xlfn.XLOOKUP(Table_Table5[[#This Row],[Rider]],Table_PreviousPerformance[FirstName LastName],Table_PreviousPerformance[Best GC result],"N/A")</f>
        <v>97</v>
      </c>
    </row>
    <row r="28" spans="1:7" x14ac:dyDescent="0.25">
      <c r="A28" t="s">
        <v>425</v>
      </c>
      <c r="B28" t="s">
        <v>172</v>
      </c>
      <c r="C28" s="3" t="e" vm="144">
        <f>_xlfn.XLOOKUP(Table_Table5[[#This Row],[Country]],Table8[Country Code],Table8[Flag])</f>
        <v>#VALUE!</v>
      </c>
      <c r="D28" t="s">
        <v>160</v>
      </c>
      <c r="E28" t="s">
        <v>15</v>
      </c>
      <c r="F28" s="3" t="e" vm="131">
        <f>_xlfn.XLOOKUP(Table_Table5[[#This Row],[Team]],Table1[Team],Table1[Jersey])</f>
        <v>#VALUE!</v>
      </c>
      <c r="G28">
        <f>_xlfn.XLOOKUP(Table_Table5[[#This Row],[Rider]],Table_PreviousPerformance[FirstName LastName],Table_PreviousPerformance[Best GC result],"N/A")</f>
        <v>100</v>
      </c>
    </row>
    <row r="29" spans="1:7" x14ac:dyDescent="0.25">
      <c r="A29" t="s">
        <v>487</v>
      </c>
      <c r="B29" t="s">
        <v>176</v>
      </c>
      <c r="C29" s="3" t="e" vm="136">
        <f>_xlfn.XLOOKUP(Table_Table5[[#This Row],[Country]],Table8[Country Code],Table8[Flag])</f>
        <v>#VALUE!</v>
      </c>
      <c r="D29" t="s">
        <v>162</v>
      </c>
      <c r="E29" t="s">
        <v>72</v>
      </c>
      <c r="F29" s="3" t="e" vm="128">
        <f>_xlfn.XLOOKUP(Table_Table5[[#This Row],[Team]],Table1[Team],Table1[Jersey])</f>
        <v>#VALUE!</v>
      </c>
      <c r="G29" t="str">
        <f>_xlfn.XLOOKUP(Table_Table5[[#This Row],[Rider]],Table_PreviousPerformance[FirstName LastName],Table_PreviousPerformance[Best GC result],"N/A")</f>
        <v>N/A</v>
      </c>
    </row>
    <row r="30" spans="1:7" x14ac:dyDescent="0.25">
      <c r="A30" t="s">
        <v>394</v>
      </c>
      <c r="B30" t="s">
        <v>172</v>
      </c>
      <c r="C30" s="3" t="e" vm="144">
        <f>_xlfn.XLOOKUP(Table_Table5[[#This Row],[Country]],Table8[Country Code],Table8[Flag])</f>
        <v>#VALUE!</v>
      </c>
      <c r="D30" t="s">
        <v>159</v>
      </c>
      <c r="E30" t="s">
        <v>15</v>
      </c>
      <c r="F30" s="3" t="e" vm="145">
        <f>_xlfn.XLOOKUP(Table_Table5[[#This Row],[Team]],Table1[Team],Table1[Jersey])</f>
        <v>#VALUE!</v>
      </c>
      <c r="G30" t="str">
        <f>_xlfn.XLOOKUP(Table_Table5[[#This Row],[Rider]],Table_PreviousPerformance[FirstName LastName],Table_PreviousPerformance[Best GC result],"N/A")</f>
        <v>N/A</v>
      </c>
    </row>
    <row r="31" spans="1:7" x14ac:dyDescent="0.25">
      <c r="A31" t="s">
        <v>438</v>
      </c>
      <c r="B31" t="s">
        <v>163</v>
      </c>
      <c r="C31" s="3" t="e" vm="125">
        <f>_xlfn.XLOOKUP(Table_Table5[[#This Row],[Country]],Table8[Country Code],Table8[Flag])</f>
        <v>#VALUE!</v>
      </c>
      <c r="D31" t="s">
        <v>12</v>
      </c>
      <c r="E31" t="s">
        <v>15</v>
      </c>
      <c r="F31" s="3" t="e" vm="123">
        <f>_xlfn.XLOOKUP(Table_Table5[[#This Row],[Team]],Table1[Team],Table1[Jersey])</f>
        <v>#VALUE!</v>
      </c>
      <c r="G31">
        <f>_xlfn.XLOOKUP(Table_Table5[[#This Row],[Rider]],Table_PreviousPerformance[FirstName LastName],Table_PreviousPerformance[Best GC result],"N/A")</f>
        <v>21</v>
      </c>
    </row>
    <row r="32" spans="1:7" x14ac:dyDescent="0.25">
      <c r="A32" t="s">
        <v>424</v>
      </c>
      <c r="B32" t="s">
        <v>143</v>
      </c>
      <c r="C32" s="3" t="e" vm="140">
        <f>_xlfn.XLOOKUP(Table_Table5[[#This Row],[Country]],Table8[Country Code],Table8[Flag])</f>
        <v>#VALUE!</v>
      </c>
      <c r="D32" t="s">
        <v>160</v>
      </c>
      <c r="E32" t="s">
        <v>15</v>
      </c>
      <c r="F32" s="3" t="e" vm="131">
        <f>_xlfn.XLOOKUP(Table_Table5[[#This Row],[Team]],Table1[Team],Table1[Jersey])</f>
        <v>#VALUE!</v>
      </c>
      <c r="G32">
        <f>_xlfn.XLOOKUP(Table_Table5[[#This Row],[Rider]],Table_PreviousPerformance[FirstName LastName],Table_PreviousPerformance[Best GC result],"N/A")</f>
        <v>124</v>
      </c>
    </row>
    <row r="33" spans="1:7" x14ac:dyDescent="0.25">
      <c r="A33" t="s">
        <v>476</v>
      </c>
      <c r="B33" t="s">
        <v>163</v>
      </c>
      <c r="C33" s="3" t="e" vm="125">
        <f>_xlfn.XLOOKUP(Table_Table5[[#This Row],[Country]],Table8[Country Code],Table8[Flag])</f>
        <v>#VALUE!</v>
      </c>
      <c r="D33" t="s">
        <v>11</v>
      </c>
      <c r="E33" t="s">
        <v>72</v>
      </c>
      <c r="F33" s="3" t="e" vm="124">
        <f>_xlfn.XLOOKUP(Table_Table5[[#This Row],[Team]],Table1[Team],Table1[Jersey])</f>
        <v>#VALUE!</v>
      </c>
      <c r="G33">
        <f>_xlfn.XLOOKUP(Table_Table5[[#This Row],[Rider]],Table_PreviousPerformance[FirstName LastName],Table_PreviousPerformance[Best GC result],"N/A")</f>
        <v>13</v>
      </c>
    </row>
    <row r="34" spans="1:7" x14ac:dyDescent="0.25">
      <c r="A34" t="s">
        <v>443</v>
      </c>
      <c r="B34" t="s">
        <v>168</v>
      </c>
      <c r="C34" s="3" t="e" vm="122">
        <f>_xlfn.XLOOKUP(Table_Table5[[#This Row],[Country]],Table8[Country Code],Table8[Flag])</f>
        <v>#VALUE!</v>
      </c>
      <c r="D34" t="s">
        <v>12</v>
      </c>
      <c r="E34" t="s">
        <v>15</v>
      </c>
      <c r="F34" s="3" t="e" vm="123">
        <f>_xlfn.XLOOKUP(Table_Table5[[#This Row],[Team]],Table1[Team],Table1[Jersey])</f>
        <v>#VALUE!</v>
      </c>
      <c r="G34">
        <f>_xlfn.XLOOKUP(Table_Table5[[#This Row],[Rider]],Table_PreviousPerformance[FirstName LastName],Table_PreviousPerformance[Best GC result],"N/A")</f>
        <v>0</v>
      </c>
    </row>
    <row r="35" spans="1:7" x14ac:dyDescent="0.25">
      <c r="A35" t="s">
        <v>392</v>
      </c>
      <c r="B35" t="s">
        <v>143</v>
      </c>
      <c r="C35" s="3" t="e" vm="140">
        <f>_xlfn.XLOOKUP(Table_Table5[[#This Row],[Country]],Table8[Country Code],Table8[Flag])</f>
        <v>#VALUE!</v>
      </c>
      <c r="D35" t="s">
        <v>159</v>
      </c>
      <c r="E35" t="s">
        <v>15</v>
      </c>
      <c r="F35" s="3" t="e" vm="145">
        <f>_xlfn.XLOOKUP(Table_Table5[[#This Row],[Team]],Table1[Team],Table1[Jersey])</f>
        <v>#VALUE!</v>
      </c>
      <c r="G35">
        <f>_xlfn.XLOOKUP(Table_Table5[[#This Row],[Rider]],Table_PreviousPerformance[FirstName LastName],Table_PreviousPerformance[Best GC result],"N/A")</f>
        <v>0</v>
      </c>
    </row>
    <row r="36" spans="1:7" x14ac:dyDescent="0.25">
      <c r="A36" t="s">
        <v>380</v>
      </c>
      <c r="B36" t="s">
        <v>167</v>
      </c>
      <c r="C36" s="3" t="e" vm="147">
        <f>_xlfn.XLOOKUP(Table_Table5[[#This Row],[Country]],Table8[Country Code],Table8[Flag])</f>
        <v>#VALUE!</v>
      </c>
      <c r="D36" t="s">
        <v>90</v>
      </c>
      <c r="E36" t="s">
        <v>15</v>
      </c>
      <c r="F36" s="3" t="e" vm="139">
        <f>_xlfn.XLOOKUP(Table_Table5[[#This Row],[Team]],Table1[Team],Table1[Jersey])</f>
        <v>#VALUE!</v>
      </c>
      <c r="G36">
        <f>_xlfn.XLOOKUP(Table_Table5[[#This Row],[Rider]],Table_PreviousPerformance[FirstName LastName],Table_PreviousPerformance[Best GC result],"N/A")</f>
        <v>25</v>
      </c>
    </row>
    <row r="37" spans="1:7" x14ac:dyDescent="0.25">
      <c r="A37" t="s">
        <v>489</v>
      </c>
      <c r="B37" t="s">
        <v>174</v>
      </c>
      <c r="C37" s="3" t="e" vm="127">
        <f>_xlfn.XLOOKUP(Table_Table5[[#This Row],[Country]],Table8[Country Code],Table8[Flag])</f>
        <v>#VALUE!</v>
      </c>
      <c r="D37" t="s">
        <v>162</v>
      </c>
      <c r="E37" t="s">
        <v>72</v>
      </c>
      <c r="F37" s="3" t="e" vm="128">
        <f>_xlfn.XLOOKUP(Table_Table5[[#This Row],[Team]],Table1[Team],Table1[Jersey])</f>
        <v>#VALUE!</v>
      </c>
      <c r="G37" t="str">
        <f>_xlfn.XLOOKUP(Table_Table5[[#This Row],[Rider]],Table_PreviousPerformance[FirstName LastName],Table_PreviousPerformance[Best GC result],"N/A")</f>
        <v>N/A</v>
      </c>
    </row>
    <row r="38" spans="1:7" x14ac:dyDescent="0.25">
      <c r="A38" t="s">
        <v>358</v>
      </c>
      <c r="B38" t="s">
        <v>178</v>
      </c>
      <c r="C38" s="3" t="e" vm="129">
        <f>_xlfn.XLOOKUP(Table_Table5[[#This Row],[Country]],Table8[Country Code],Table8[Flag])</f>
        <v>#VALUE!</v>
      </c>
      <c r="D38" t="s">
        <v>142</v>
      </c>
      <c r="E38" t="s">
        <v>15</v>
      </c>
      <c r="F38" s="3" t="e" vm="141">
        <f>_xlfn.XLOOKUP(Table_Table5[[#This Row],[Team]],Table1[Team],Table1[Jersey])</f>
        <v>#VALUE!</v>
      </c>
      <c r="G38">
        <f>_xlfn.XLOOKUP(Table_Table5[[#This Row],[Rider]],Table_PreviousPerformance[FirstName LastName],Table_PreviousPerformance[Best GC result],"N/A")</f>
        <v>72</v>
      </c>
    </row>
    <row r="39" spans="1:7" x14ac:dyDescent="0.25">
      <c r="A39" t="s">
        <v>478</v>
      </c>
      <c r="B39" t="s">
        <v>190</v>
      </c>
      <c r="C39" s="3" t="e" vm="148">
        <f>_xlfn.XLOOKUP(Table_Table5[[#This Row],[Country]],Table8[Country Code],Table8[Flag])</f>
        <v>#VALUE!</v>
      </c>
      <c r="D39" t="s">
        <v>7</v>
      </c>
      <c r="E39" t="s">
        <v>72</v>
      </c>
      <c r="F39" s="3" t="e" vm="149">
        <f>_xlfn.XLOOKUP(Table_Table5[[#This Row],[Team]],Table1[Team],Table1[Jersey])</f>
        <v>#VALUE!</v>
      </c>
      <c r="G39">
        <f>_xlfn.XLOOKUP(Table_Table5[[#This Row],[Rider]],Table_PreviousPerformance[FirstName LastName],Table_PreviousPerformance[Best GC result],"N/A")</f>
        <v>37</v>
      </c>
    </row>
    <row r="40" spans="1:7" x14ac:dyDescent="0.25">
      <c r="A40" t="s">
        <v>499</v>
      </c>
      <c r="B40" t="s">
        <v>163</v>
      </c>
      <c r="C40" s="3" t="e" vm="125">
        <f>_xlfn.XLOOKUP(Table_Table5[[#This Row],[Country]],Table8[Country Code],Table8[Flag])</f>
        <v>#VALUE!</v>
      </c>
      <c r="D40" t="s">
        <v>6</v>
      </c>
      <c r="E40" t="s">
        <v>15</v>
      </c>
      <c r="F40" s="3" t="e" vm="126">
        <f>_xlfn.XLOOKUP(Table_Table5[[#This Row],[Team]],Table1[Team],Table1[Jersey])</f>
        <v>#VALUE!</v>
      </c>
      <c r="G40">
        <f>_xlfn.XLOOKUP(Table_Table5[[#This Row],[Rider]],Table_PreviousPerformance[FirstName LastName],Table_PreviousPerformance[Best GC result],"N/A")</f>
        <v>28</v>
      </c>
    </row>
    <row r="41" spans="1:7" x14ac:dyDescent="0.25">
      <c r="A41" t="s">
        <v>418</v>
      </c>
      <c r="B41" t="s">
        <v>148</v>
      </c>
      <c r="C41" s="3" t="e" vm="150">
        <f>_xlfn.XLOOKUP(Table_Table5[[#This Row],[Country]],Table8[Country Code],Table8[Flag])</f>
        <v>#VALUE!</v>
      </c>
      <c r="D41" t="s">
        <v>6</v>
      </c>
      <c r="E41" t="s">
        <v>15</v>
      </c>
      <c r="F41" s="3" t="e" vm="126">
        <f>_xlfn.XLOOKUP(Table_Table5[[#This Row],[Team]],Table1[Team],Table1[Jersey])</f>
        <v>#VALUE!</v>
      </c>
      <c r="G41">
        <f>_xlfn.XLOOKUP(Table_Table5[[#This Row],[Rider]],Table_PreviousPerformance[FirstName LastName],Table_PreviousPerformance[Best GC result],"N/A")</f>
        <v>97</v>
      </c>
    </row>
    <row r="42" spans="1:7" x14ac:dyDescent="0.25">
      <c r="A42" t="s">
        <v>448</v>
      </c>
      <c r="B42" t="s">
        <v>187</v>
      </c>
      <c r="C42" s="3" t="e" vm="151">
        <f>_xlfn.XLOOKUP(Table_Table5[[#This Row],[Country]],Table8[Country Code],Table8[Flag])</f>
        <v>#VALUE!</v>
      </c>
      <c r="D42" t="s">
        <v>149</v>
      </c>
      <c r="E42" t="s">
        <v>15</v>
      </c>
      <c r="F42" s="3" t="e" vm="130">
        <f>_xlfn.XLOOKUP(Table_Table5[[#This Row],[Team]],Table1[Team],Table1[Jersey])</f>
        <v>#VALUE!</v>
      </c>
      <c r="G42">
        <f>_xlfn.XLOOKUP(Table_Table5[[#This Row],[Rider]],Table_PreviousPerformance[FirstName LastName],Table_PreviousPerformance[Best GC result],"N/A")</f>
        <v>47</v>
      </c>
    </row>
    <row r="43" spans="1:7" x14ac:dyDescent="0.25">
      <c r="A43" t="s">
        <v>426</v>
      </c>
      <c r="B43" t="s">
        <v>172</v>
      </c>
      <c r="C43" s="3" t="e" vm="144">
        <f>_xlfn.XLOOKUP(Table_Table5[[#This Row],[Country]],Table8[Country Code],Table8[Flag])</f>
        <v>#VALUE!</v>
      </c>
      <c r="D43" t="s">
        <v>160</v>
      </c>
      <c r="E43" t="s">
        <v>15</v>
      </c>
      <c r="F43" s="3" t="e" vm="131">
        <f>_xlfn.XLOOKUP(Table_Table5[[#This Row],[Team]],Table1[Team],Table1[Jersey])</f>
        <v>#VALUE!</v>
      </c>
      <c r="G43" t="str">
        <f>_xlfn.XLOOKUP(Table_Table5[[#This Row],[Rider]],Table_PreviousPerformance[FirstName LastName],Table_PreviousPerformance[Best GC result],"N/A")</f>
        <v>N/A</v>
      </c>
    </row>
    <row r="44" spans="1:7" x14ac:dyDescent="0.25">
      <c r="A44" t="s">
        <v>464</v>
      </c>
      <c r="B44" t="s">
        <v>164</v>
      </c>
      <c r="C44" s="3" t="e" vm="142">
        <f>_xlfn.XLOOKUP(Table_Table5[[#This Row],[Country]],Table8[Country Code],Table8[Flag])</f>
        <v>#VALUE!</v>
      </c>
      <c r="D44" t="s">
        <v>9</v>
      </c>
      <c r="E44" t="s">
        <v>72</v>
      </c>
      <c r="F44" s="3" t="e" vm="120">
        <f>_xlfn.XLOOKUP(Table_Table5[[#This Row],[Team]],Table1[Team],Table1[Jersey])</f>
        <v>#VALUE!</v>
      </c>
      <c r="G44">
        <f>_xlfn.XLOOKUP(Table_Table5[[#This Row],[Rider]],Table_PreviousPerformance[FirstName LastName],Table_PreviousPerformance[Best GC result],"N/A")</f>
        <v>0</v>
      </c>
    </row>
    <row r="45" spans="1:7" x14ac:dyDescent="0.25">
      <c r="A45" t="s">
        <v>504</v>
      </c>
      <c r="B45" t="s">
        <v>168</v>
      </c>
      <c r="C45" s="3" t="e" vm="122">
        <f>_xlfn.XLOOKUP(Table_Table5[[#This Row],[Country]],Table8[Country Code],Table8[Flag])</f>
        <v>#VALUE!</v>
      </c>
      <c r="D45" t="s">
        <v>9</v>
      </c>
      <c r="E45" t="s">
        <v>72</v>
      </c>
      <c r="F45" s="3" t="e" vm="120">
        <f>_xlfn.XLOOKUP(Table_Table5[[#This Row],[Team]],Table1[Team],Table1[Jersey])</f>
        <v>#VALUE!</v>
      </c>
      <c r="G45" t="str">
        <f>_xlfn.XLOOKUP(Table_Table5[[#This Row],[Rider]],Table_PreviousPerformance[FirstName LastName],Table_PreviousPerformance[Best GC result],"N/A")</f>
        <v>N/A</v>
      </c>
    </row>
    <row r="46" spans="1:7" x14ac:dyDescent="0.25">
      <c r="A46" t="s">
        <v>422</v>
      </c>
      <c r="B46" t="s">
        <v>180</v>
      </c>
      <c r="C46" s="3" t="e" vm="117">
        <f>_xlfn.XLOOKUP(Table_Table5[[#This Row],[Country]],Table8[Country Code],Table8[Flag])</f>
        <v>#VALUE!</v>
      </c>
      <c r="D46" t="s">
        <v>160</v>
      </c>
      <c r="E46" t="s">
        <v>15</v>
      </c>
      <c r="F46" s="3" t="e" vm="131">
        <f>_xlfn.XLOOKUP(Table_Table5[[#This Row],[Team]],Table1[Team],Table1[Jersey])</f>
        <v>#VALUE!</v>
      </c>
      <c r="G46">
        <f>_xlfn.XLOOKUP(Table_Table5[[#This Row],[Rider]],Table_PreviousPerformance[FirstName LastName],Table_PreviousPerformance[Best GC result],"N/A")</f>
        <v>88</v>
      </c>
    </row>
    <row r="47" spans="1:7" x14ac:dyDescent="0.25">
      <c r="A47" t="s">
        <v>481</v>
      </c>
      <c r="B47" t="s">
        <v>191</v>
      </c>
      <c r="C47" s="3" t="e" vm="152">
        <f>_xlfn.XLOOKUP(Table_Table5[[#This Row],[Country]],Table8[Country Code],Table8[Flag])</f>
        <v>#VALUE!</v>
      </c>
      <c r="D47" t="s">
        <v>7</v>
      </c>
      <c r="E47" t="s">
        <v>72</v>
      </c>
      <c r="F47" s="3" t="e" vm="149">
        <f>_xlfn.XLOOKUP(Table_Table5[[#This Row],[Team]],Table1[Team],Table1[Jersey])</f>
        <v>#VALUE!</v>
      </c>
      <c r="G47">
        <f>_xlfn.XLOOKUP(Table_Table5[[#This Row],[Rider]],Table_PreviousPerformance[FirstName LastName],Table_PreviousPerformance[Best GC result],"N/A")</f>
        <v>130</v>
      </c>
    </row>
    <row r="48" spans="1:7" x14ac:dyDescent="0.25">
      <c r="A48" t="s">
        <v>462</v>
      </c>
      <c r="B48" t="s">
        <v>179</v>
      </c>
      <c r="C48" s="3" t="e" vm="133">
        <f>_xlfn.XLOOKUP(Table_Table5[[#This Row],[Country]],Table8[Country Code],Table8[Flag])</f>
        <v>#VALUE!</v>
      </c>
      <c r="D48" t="s">
        <v>161</v>
      </c>
      <c r="E48" t="s">
        <v>15</v>
      </c>
      <c r="F48" s="3" t="e" vm="118">
        <f>_xlfn.XLOOKUP(Table_Table5[[#This Row],[Team]],Table1[Team],Table1[Jersey])</f>
        <v>#VALUE!</v>
      </c>
      <c r="G48">
        <f>_xlfn.XLOOKUP(Table_Table5[[#This Row],[Rider]],Table_PreviousPerformance[FirstName LastName],Table_PreviousPerformance[Best GC result],"N/A")</f>
        <v>19</v>
      </c>
    </row>
    <row r="49" spans="1:7" x14ac:dyDescent="0.25">
      <c r="A49" t="s">
        <v>409</v>
      </c>
      <c r="B49" t="s">
        <v>183</v>
      </c>
      <c r="C49" s="3" t="e" vm="153">
        <f>_xlfn.XLOOKUP(Table_Table5[[#This Row],[Country]],Table8[Country Code],Table8[Flag])</f>
        <v>#VALUE!</v>
      </c>
      <c r="D49" t="s">
        <v>5</v>
      </c>
      <c r="E49" t="s">
        <v>15</v>
      </c>
      <c r="F49" s="3" t="e" vm="135">
        <f>_xlfn.XLOOKUP(Table_Table5[[#This Row],[Team]],Table1[Team],Table1[Jersey])</f>
        <v>#VALUE!</v>
      </c>
      <c r="G49">
        <f>_xlfn.XLOOKUP(Table_Table5[[#This Row],[Rider]],Table_PreviousPerformance[FirstName LastName],Table_PreviousPerformance[Best GC result],"N/A")</f>
        <v>1</v>
      </c>
    </row>
    <row r="50" spans="1:7" x14ac:dyDescent="0.25">
      <c r="A50" t="s">
        <v>410</v>
      </c>
      <c r="B50" t="s">
        <v>178</v>
      </c>
      <c r="C50" s="3" t="e" vm="129">
        <f>_xlfn.XLOOKUP(Table_Table5[[#This Row],[Country]],Table8[Country Code],Table8[Flag])</f>
        <v>#VALUE!</v>
      </c>
      <c r="D50" t="s">
        <v>5</v>
      </c>
      <c r="E50" t="s">
        <v>15</v>
      </c>
      <c r="F50" s="3" t="e" vm="135">
        <f>_xlfn.XLOOKUP(Table_Table5[[#This Row],[Team]],Table1[Team],Table1[Jersey])</f>
        <v>#VALUE!</v>
      </c>
      <c r="G50">
        <f>_xlfn.XLOOKUP(Table_Table5[[#This Row],[Rider]],Table_PreviousPerformance[FirstName LastName],Table_PreviousPerformance[Best GC result],"N/A")</f>
        <v>23</v>
      </c>
    </row>
    <row r="51" spans="1:7" x14ac:dyDescent="0.25">
      <c r="A51" t="s">
        <v>369</v>
      </c>
      <c r="B51" t="s">
        <v>181</v>
      </c>
      <c r="C51" s="3" t="e" vm="122">
        <f>_xlfn.XLOOKUP(Table_Table5[[#This Row],[Country]],Table8[Country Code],Table8[Flag])</f>
        <v>#VALUE!</v>
      </c>
      <c r="D51" t="s">
        <v>145</v>
      </c>
      <c r="E51" t="s">
        <v>15</v>
      </c>
      <c r="F51" s="3" t="e" vm="134">
        <f>_xlfn.XLOOKUP(Table_Table5[[#This Row],[Team]],Table1[Team],Table1[Jersey])</f>
        <v>#VALUE!</v>
      </c>
      <c r="G51">
        <f>_xlfn.XLOOKUP(Table_Table5[[#This Row],[Rider]],Table_PreviousPerformance[FirstName LastName],Table_PreviousPerformance[Best GC result],"N/A")</f>
        <v>16</v>
      </c>
    </row>
    <row r="52" spans="1:7" x14ac:dyDescent="0.25">
      <c r="A52" t="s">
        <v>360</v>
      </c>
      <c r="B52" t="s">
        <v>165</v>
      </c>
      <c r="C52" s="3" t="e" vm="146">
        <f>_xlfn.XLOOKUP(Table_Table5[[#This Row],[Country]],Table8[Country Code],Table8[Flag])</f>
        <v>#VALUE!</v>
      </c>
      <c r="D52" t="s">
        <v>142</v>
      </c>
      <c r="E52" t="s">
        <v>15</v>
      </c>
      <c r="F52" s="3" t="e" vm="141">
        <f>_xlfn.XLOOKUP(Table_Table5[[#This Row],[Team]],Table1[Team],Table1[Jersey])</f>
        <v>#VALUE!</v>
      </c>
      <c r="G52" t="str">
        <f>_xlfn.XLOOKUP(Table_Table5[[#This Row],[Rider]],Table_PreviousPerformance[FirstName LastName],Table_PreviousPerformance[Best GC result],"N/A")</f>
        <v>N/A</v>
      </c>
    </row>
    <row r="53" spans="1:7" x14ac:dyDescent="0.25">
      <c r="A53" t="s">
        <v>355</v>
      </c>
      <c r="B53" t="s">
        <v>163</v>
      </c>
      <c r="C53" s="3" t="e" vm="125">
        <f>_xlfn.XLOOKUP(Table_Table5[[#This Row],[Country]],Table8[Country Code],Table8[Flag])</f>
        <v>#VALUE!</v>
      </c>
      <c r="D53" t="s">
        <v>158</v>
      </c>
      <c r="E53" t="s">
        <v>15</v>
      </c>
      <c r="F53" s="3" t="e" vm="154">
        <f>_xlfn.XLOOKUP(Table_Table5[[#This Row],[Team]],Table1[Team],Table1[Jersey])</f>
        <v>#VALUE!</v>
      </c>
      <c r="G53">
        <f>_xlfn.XLOOKUP(Table_Table5[[#This Row],[Rider]],Table_PreviousPerformance[FirstName LastName],Table_PreviousPerformance[Best GC result],"N/A")</f>
        <v>61</v>
      </c>
    </row>
    <row r="54" spans="1:7" x14ac:dyDescent="0.25">
      <c r="A54" t="s">
        <v>345</v>
      </c>
      <c r="B54" t="s">
        <v>164</v>
      </c>
      <c r="C54" s="3" t="e" vm="142">
        <f>_xlfn.XLOOKUP(Table_Table5[[#This Row],[Country]],Table8[Country Code],Table8[Flag])</f>
        <v>#VALUE!</v>
      </c>
      <c r="D54" t="s">
        <v>157</v>
      </c>
      <c r="E54" t="s">
        <v>15</v>
      </c>
      <c r="F54" s="3" t="e" vm="155">
        <f>_xlfn.XLOOKUP(Table_Table5[[#This Row],[Team]],Table1[Team],Table1[Jersey])</f>
        <v>#VALUE!</v>
      </c>
      <c r="G54">
        <f>_xlfn.XLOOKUP(Table_Table5[[#This Row],[Rider]],Table_PreviousPerformance[FirstName LastName],Table_PreviousPerformance[Best GC result],"N/A")</f>
        <v>61</v>
      </c>
    </row>
    <row r="55" spans="1:7" x14ac:dyDescent="0.25">
      <c r="A55" t="s">
        <v>387</v>
      </c>
      <c r="B55" t="s">
        <v>168</v>
      </c>
      <c r="C55" s="3" t="e" vm="122">
        <f>_xlfn.XLOOKUP(Table_Table5[[#This Row],[Country]],Table8[Country Code],Table8[Flag])</f>
        <v>#VALUE!</v>
      </c>
      <c r="D55" t="s">
        <v>159</v>
      </c>
      <c r="E55" t="s">
        <v>15</v>
      </c>
      <c r="F55" s="3" t="e" vm="145">
        <f>_xlfn.XLOOKUP(Table_Table5[[#This Row],[Team]],Table1[Team],Table1[Jersey])</f>
        <v>#VALUE!</v>
      </c>
      <c r="G55">
        <f>_xlfn.XLOOKUP(Table_Table5[[#This Row],[Rider]],Table_PreviousPerformance[FirstName LastName],Table_PreviousPerformance[Best GC result],"N/A")</f>
        <v>118</v>
      </c>
    </row>
    <row r="56" spans="1:7" x14ac:dyDescent="0.25">
      <c r="A56" t="s">
        <v>455</v>
      </c>
      <c r="B56" t="s">
        <v>163</v>
      </c>
      <c r="C56" s="3" t="e" vm="125">
        <f>_xlfn.XLOOKUP(Table_Table5[[#This Row],[Country]],Table8[Country Code],Table8[Flag])</f>
        <v>#VALUE!</v>
      </c>
      <c r="D56" t="s">
        <v>10</v>
      </c>
      <c r="E56" t="s">
        <v>15</v>
      </c>
      <c r="F56" s="3" t="e" vm="143">
        <f>_xlfn.XLOOKUP(Table_Table5[[#This Row],[Team]],Table1[Team],Table1[Jersey])</f>
        <v>#VALUE!</v>
      </c>
      <c r="G56">
        <f>_xlfn.XLOOKUP(Table_Table5[[#This Row],[Rider]],Table_PreviousPerformance[FirstName LastName],Table_PreviousPerformance[Best GC result],"N/A")</f>
        <v>106</v>
      </c>
    </row>
    <row r="57" spans="1:7" x14ac:dyDescent="0.25">
      <c r="A57" t="s">
        <v>354</v>
      </c>
      <c r="B57" t="s">
        <v>163</v>
      </c>
      <c r="C57" s="3" t="e" vm="125">
        <f>_xlfn.XLOOKUP(Table_Table5[[#This Row],[Country]],Table8[Country Code],Table8[Flag])</f>
        <v>#VALUE!</v>
      </c>
      <c r="D57" t="s">
        <v>158</v>
      </c>
      <c r="E57" t="s">
        <v>15</v>
      </c>
      <c r="F57" s="3" t="e" vm="154">
        <f>_xlfn.XLOOKUP(Table_Table5[[#This Row],[Team]],Table1[Team],Table1[Jersey])</f>
        <v>#VALUE!</v>
      </c>
      <c r="G57" t="str">
        <f>_xlfn.XLOOKUP(Table_Table5[[#This Row],[Rider]],Table_PreviousPerformance[FirstName LastName],Table_PreviousPerformance[Best GC result],"N/A")</f>
        <v>N/A</v>
      </c>
    </row>
    <row r="58" spans="1:7" x14ac:dyDescent="0.25">
      <c r="A58" t="s">
        <v>486</v>
      </c>
      <c r="B58" t="s">
        <v>176</v>
      </c>
      <c r="C58" s="3" t="e" vm="136">
        <f>_xlfn.XLOOKUP(Table_Table5[[#This Row],[Country]],Table8[Country Code],Table8[Flag])</f>
        <v>#VALUE!</v>
      </c>
      <c r="D58" t="s">
        <v>162</v>
      </c>
      <c r="E58" t="s">
        <v>72</v>
      </c>
      <c r="F58" s="3" t="e" vm="128">
        <f>_xlfn.XLOOKUP(Table_Table5[[#This Row],[Team]],Table1[Team],Table1[Jersey])</f>
        <v>#VALUE!</v>
      </c>
      <c r="G58" t="str">
        <f>_xlfn.XLOOKUP(Table_Table5[[#This Row],[Rider]],Table_PreviousPerformance[FirstName LastName],Table_PreviousPerformance[Best GC result],"N/A")</f>
        <v>N/A</v>
      </c>
    </row>
    <row r="59" spans="1:7" x14ac:dyDescent="0.25">
      <c r="A59" t="s">
        <v>371</v>
      </c>
      <c r="B59" t="s">
        <v>167</v>
      </c>
      <c r="C59" s="3" t="e" vm="147">
        <f>_xlfn.XLOOKUP(Table_Table5[[#This Row],[Country]],Table8[Country Code],Table8[Flag])</f>
        <v>#VALUE!</v>
      </c>
      <c r="D59" t="s">
        <v>151</v>
      </c>
      <c r="E59" t="s">
        <v>15</v>
      </c>
      <c r="F59" s="3" t="e" vm="121">
        <f>_xlfn.XLOOKUP(Table_Table5[[#This Row],[Team]],Table1[Team],Table1[Jersey])</f>
        <v>#VALUE!</v>
      </c>
      <c r="G59">
        <f>_xlfn.XLOOKUP(Table_Table5[[#This Row],[Rider]],Table_PreviousPerformance[FirstName LastName],Table_PreviousPerformance[Best GC result],"N/A")</f>
        <v>4</v>
      </c>
    </row>
    <row r="60" spans="1:7" x14ac:dyDescent="0.25">
      <c r="A60" t="s">
        <v>378</v>
      </c>
      <c r="B60" t="s">
        <v>164</v>
      </c>
      <c r="C60" s="3" t="e" vm="142">
        <f>_xlfn.XLOOKUP(Table_Table5[[#This Row],[Country]],Table8[Country Code],Table8[Flag])</f>
        <v>#VALUE!</v>
      </c>
      <c r="D60" t="s">
        <v>90</v>
      </c>
      <c r="E60" t="s">
        <v>15</v>
      </c>
      <c r="F60" s="3" t="e" vm="139">
        <f>_xlfn.XLOOKUP(Table_Table5[[#This Row],[Team]],Table1[Team],Table1[Jersey])</f>
        <v>#VALUE!</v>
      </c>
      <c r="G60" t="str">
        <f>_xlfn.XLOOKUP(Table_Table5[[#This Row],[Rider]],Table_PreviousPerformance[FirstName LastName],Table_PreviousPerformance[Best GC result],"N/A")</f>
        <v>N/A</v>
      </c>
    </row>
    <row r="61" spans="1:7" x14ac:dyDescent="0.25">
      <c r="A61" t="s">
        <v>408</v>
      </c>
      <c r="B61" t="s">
        <v>163</v>
      </c>
      <c r="C61" s="3" t="e" vm="125">
        <f>_xlfn.XLOOKUP(Table_Table5[[#This Row],[Country]],Table8[Country Code],Table8[Flag])</f>
        <v>#VALUE!</v>
      </c>
      <c r="D61" t="s">
        <v>4</v>
      </c>
      <c r="E61" t="s">
        <v>15</v>
      </c>
      <c r="F61" s="3" t="e" vm="132">
        <f>_xlfn.XLOOKUP(Table_Table5[[#This Row],[Team]],Table1[Team],Table1[Jersey])</f>
        <v>#VALUE!</v>
      </c>
      <c r="G61">
        <f>_xlfn.XLOOKUP(Table_Table5[[#This Row],[Rider]],Table_PreviousPerformance[FirstName LastName],Table_PreviousPerformance[Best GC result],"N/A")</f>
        <v>35</v>
      </c>
    </row>
    <row r="62" spans="1:7" x14ac:dyDescent="0.25">
      <c r="A62" t="s">
        <v>466</v>
      </c>
      <c r="B62" t="s">
        <v>164</v>
      </c>
      <c r="C62" s="3" t="e" vm="142">
        <f>_xlfn.XLOOKUP(Table_Table5[[#This Row],[Country]],Table8[Country Code],Table8[Flag])</f>
        <v>#VALUE!</v>
      </c>
      <c r="D62" t="s">
        <v>9</v>
      </c>
      <c r="E62" t="s">
        <v>72</v>
      </c>
      <c r="F62" s="3" t="e" vm="120">
        <f>_xlfn.XLOOKUP(Table_Table5[[#This Row],[Team]],Table1[Team],Table1[Jersey])</f>
        <v>#VALUE!</v>
      </c>
      <c r="G62">
        <f>_xlfn.XLOOKUP(Table_Table5[[#This Row],[Rider]],Table_PreviousPerformance[FirstName LastName],Table_PreviousPerformance[Best GC result],"N/A")</f>
        <v>113</v>
      </c>
    </row>
    <row r="63" spans="1:7" x14ac:dyDescent="0.25">
      <c r="A63" t="s">
        <v>346</v>
      </c>
      <c r="B63" t="s">
        <v>163</v>
      </c>
      <c r="C63" s="3" t="e" vm="125">
        <f>_xlfn.XLOOKUP(Table_Table5[[#This Row],[Country]],Table8[Country Code],Table8[Flag])</f>
        <v>#VALUE!</v>
      </c>
      <c r="D63" t="s">
        <v>157</v>
      </c>
      <c r="E63" t="s">
        <v>15</v>
      </c>
      <c r="F63" s="3" t="e" vm="155">
        <f>_xlfn.XLOOKUP(Table_Table5[[#This Row],[Team]],Table1[Team],Table1[Jersey])</f>
        <v>#VALUE!</v>
      </c>
      <c r="G63">
        <f>_xlfn.XLOOKUP(Table_Table5[[#This Row],[Rider]],Table_PreviousPerformance[FirstName LastName],Table_PreviousPerformance[Best GC result],"N/A")</f>
        <v>75</v>
      </c>
    </row>
    <row r="64" spans="1:7" x14ac:dyDescent="0.25">
      <c r="A64" t="s">
        <v>348</v>
      </c>
      <c r="B64" t="s">
        <v>163</v>
      </c>
      <c r="C64" s="3" t="e" vm="125">
        <f>_xlfn.XLOOKUP(Table_Table5[[#This Row],[Country]],Table8[Country Code],Table8[Flag])</f>
        <v>#VALUE!</v>
      </c>
      <c r="D64" t="s">
        <v>157</v>
      </c>
      <c r="E64" t="s">
        <v>15</v>
      </c>
      <c r="F64" s="3" t="e" vm="155">
        <f>_xlfn.XLOOKUP(Table_Table5[[#This Row],[Team]],Table1[Team],Table1[Jersey])</f>
        <v>#VALUE!</v>
      </c>
      <c r="G64">
        <f>_xlfn.XLOOKUP(Table_Table5[[#This Row],[Rider]],Table_PreviousPerformance[FirstName LastName],Table_PreviousPerformance[Best GC result],"N/A")</f>
        <v>99</v>
      </c>
    </row>
    <row r="65" spans="1:7" x14ac:dyDescent="0.25">
      <c r="A65" t="s">
        <v>402</v>
      </c>
      <c r="B65" t="s">
        <v>181</v>
      </c>
      <c r="C65" s="3" t="e" vm="122">
        <f>_xlfn.XLOOKUP(Table_Table5[[#This Row],[Country]],Table8[Country Code],Table8[Flag])</f>
        <v>#VALUE!</v>
      </c>
      <c r="D65" t="s">
        <v>4</v>
      </c>
      <c r="E65" t="s">
        <v>15</v>
      </c>
      <c r="F65" s="3" t="e" vm="132">
        <f>_xlfn.XLOOKUP(Table_Table5[[#This Row],[Team]],Table1[Team],Table1[Jersey])</f>
        <v>#VALUE!</v>
      </c>
      <c r="G65">
        <f>_xlfn.XLOOKUP(Table_Table5[[#This Row],[Rider]],Table_PreviousPerformance[FirstName LastName],Table_PreviousPerformance[Best GC result],"N/A")</f>
        <v>47</v>
      </c>
    </row>
    <row r="66" spans="1:7" x14ac:dyDescent="0.25">
      <c r="A66" t="s">
        <v>475</v>
      </c>
      <c r="B66" t="s">
        <v>163</v>
      </c>
      <c r="C66" s="3" t="e" vm="125">
        <f>_xlfn.XLOOKUP(Table_Table5[[#This Row],[Country]],Table8[Country Code],Table8[Flag])</f>
        <v>#VALUE!</v>
      </c>
      <c r="D66" t="s">
        <v>11</v>
      </c>
      <c r="E66" t="s">
        <v>72</v>
      </c>
      <c r="F66" s="3" t="e" vm="124">
        <f>_xlfn.XLOOKUP(Table_Table5[[#This Row],[Team]],Table1[Team],Table1[Jersey])</f>
        <v>#VALUE!</v>
      </c>
      <c r="G66">
        <f>_xlfn.XLOOKUP(Table_Table5[[#This Row],[Rider]],Table_PreviousPerformance[FirstName LastName],Table_PreviousPerformance[Best GC result],"N/A")</f>
        <v>73</v>
      </c>
    </row>
    <row r="67" spans="1:7" x14ac:dyDescent="0.25">
      <c r="A67" t="s">
        <v>432</v>
      </c>
      <c r="B67" t="s">
        <v>164</v>
      </c>
      <c r="C67" s="3" t="e" vm="142">
        <f>_xlfn.XLOOKUP(Table_Table5[[#This Row],[Country]],Table8[Country Code],Table8[Flag])</f>
        <v>#VALUE!</v>
      </c>
      <c r="D67" t="s">
        <v>8</v>
      </c>
      <c r="E67" t="s">
        <v>15</v>
      </c>
      <c r="F67" s="3" t="e" vm="156">
        <f>_xlfn.XLOOKUP(Table_Table5[[#This Row],[Team]],Table1[Team],Table1[Jersey])</f>
        <v>#VALUE!</v>
      </c>
      <c r="G67">
        <f>_xlfn.XLOOKUP(Table_Table5[[#This Row],[Rider]],Table_PreviousPerformance[FirstName LastName],Table_PreviousPerformance[Best GC result],"N/A")</f>
        <v>0</v>
      </c>
    </row>
    <row r="68" spans="1:7" x14ac:dyDescent="0.25">
      <c r="A68" t="s">
        <v>364</v>
      </c>
      <c r="B68" t="s">
        <v>168</v>
      </c>
      <c r="C68" s="3" t="e" vm="122">
        <f>_xlfn.XLOOKUP(Table_Table5[[#This Row],[Country]],Table8[Country Code],Table8[Flag])</f>
        <v>#VALUE!</v>
      </c>
      <c r="D68" t="s">
        <v>142</v>
      </c>
      <c r="E68" t="s">
        <v>15</v>
      </c>
      <c r="F68" s="3" t="e" vm="141">
        <f>_xlfn.XLOOKUP(Table_Table5[[#This Row],[Team]],Table1[Team],Table1[Jersey])</f>
        <v>#VALUE!</v>
      </c>
      <c r="G68">
        <f>_xlfn.XLOOKUP(Table_Table5[[#This Row],[Rider]],Table_PreviousPerformance[FirstName LastName],Table_PreviousPerformance[Best GC result],"N/A")</f>
        <v>140</v>
      </c>
    </row>
    <row r="69" spans="1:7" x14ac:dyDescent="0.25">
      <c r="A69" t="s">
        <v>391</v>
      </c>
      <c r="B69" t="s">
        <v>167</v>
      </c>
      <c r="C69" s="3" t="e" vm="147">
        <f>_xlfn.XLOOKUP(Table_Table5[[#This Row],[Country]],Table8[Country Code],Table8[Flag])</f>
        <v>#VALUE!</v>
      </c>
      <c r="D69" t="s">
        <v>159</v>
      </c>
      <c r="E69" t="s">
        <v>15</v>
      </c>
      <c r="F69" s="3" t="e" vm="145">
        <f>_xlfn.XLOOKUP(Table_Table5[[#This Row],[Team]],Table1[Team],Table1[Jersey])</f>
        <v>#VALUE!</v>
      </c>
      <c r="G69">
        <f>_xlfn.XLOOKUP(Table_Table5[[#This Row],[Rider]],Table_PreviousPerformance[FirstName LastName],Table_PreviousPerformance[Best GC result],"N/A")</f>
        <v>104</v>
      </c>
    </row>
    <row r="70" spans="1:7" x14ac:dyDescent="0.25">
      <c r="A70" t="s">
        <v>400</v>
      </c>
      <c r="B70" t="s">
        <v>176</v>
      </c>
      <c r="C70" s="3" t="e" vm="136">
        <f>_xlfn.XLOOKUP(Table_Table5[[#This Row],[Country]],Table8[Country Code],Table8[Flag])</f>
        <v>#VALUE!</v>
      </c>
      <c r="D70" t="s">
        <v>3</v>
      </c>
      <c r="E70" t="s">
        <v>15</v>
      </c>
      <c r="F70" s="3" t="e" vm="138">
        <f>_xlfn.XLOOKUP(Table_Table5[[#This Row],[Team]],Table1[Team],Table1[Jersey])</f>
        <v>#VALUE!</v>
      </c>
      <c r="G70">
        <f>_xlfn.XLOOKUP(Table_Table5[[#This Row],[Rider]],Table_PreviousPerformance[FirstName LastName],Table_PreviousPerformance[Best GC result],"N/A")</f>
        <v>111</v>
      </c>
    </row>
    <row r="71" spans="1:7" x14ac:dyDescent="0.25">
      <c r="A71" t="s">
        <v>482</v>
      </c>
      <c r="B71" t="s">
        <v>172</v>
      </c>
      <c r="C71" s="3" t="e" vm="144">
        <f>_xlfn.XLOOKUP(Table_Table5[[#This Row],[Country]],Table8[Country Code],Table8[Flag])</f>
        <v>#VALUE!</v>
      </c>
      <c r="D71" t="s">
        <v>7</v>
      </c>
      <c r="E71" t="s">
        <v>72</v>
      </c>
      <c r="F71" s="3" t="e" vm="149">
        <f>_xlfn.XLOOKUP(Table_Table5[[#This Row],[Team]],Table1[Team],Table1[Jersey])</f>
        <v>#VALUE!</v>
      </c>
      <c r="G71">
        <f>_xlfn.XLOOKUP(Table_Table5[[#This Row],[Rider]],Table_PreviousPerformance[FirstName LastName],Table_PreviousPerformance[Best GC result],"N/A")</f>
        <v>22</v>
      </c>
    </row>
    <row r="72" spans="1:7" x14ac:dyDescent="0.25">
      <c r="A72" t="s">
        <v>383</v>
      </c>
      <c r="B72" t="s">
        <v>163</v>
      </c>
      <c r="C72" s="3" t="e" vm="125">
        <f>_xlfn.XLOOKUP(Table_Table5[[#This Row],[Country]],Table8[Country Code],Table8[Flag])</f>
        <v>#VALUE!</v>
      </c>
      <c r="D72" t="s">
        <v>90</v>
      </c>
      <c r="E72" t="s">
        <v>15</v>
      </c>
      <c r="F72" s="3" t="e" vm="139">
        <f>_xlfn.XLOOKUP(Table_Table5[[#This Row],[Team]],Table1[Team],Table1[Jersey])</f>
        <v>#VALUE!</v>
      </c>
      <c r="G72">
        <f>_xlfn.XLOOKUP(Table_Table5[[#This Row],[Rider]],Table_PreviousPerformance[FirstName LastName],Table_PreviousPerformance[Best GC result],"N/A")</f>
        <v>144</v>
      </c>
    </row>
    <row r="73" spans="1:7" x14ac:dyDescent="0.25">
      <c r="A73" t="s">
        <v>357</v>
      </c>
      <c r="B73" t="s">
        <v>177</v>
      </c>
      <c r="C73" s="3" t="e" vm="119">
        <f>_xlfn.XLOOKUP(Table_Table5[[#This Row],[Country]],Table8[Country Code],Table8[Flag])</f>
        <v>#VALUE!</v>
      </c>
      <c r="D73" t="s">
        <v>142</v>
      </c>
      <c r="E73" t="s">
        <v>15</v>
      </c>
      <c r="F73" s="3" t="e" vm="141">
        <f>_xlfn.XLOOKUP(Table_Table5[[#This Row],[Team]],Table1[Team],Table1[Jersey])</f>
        <v>#VALUE!</v>
      </c>
      <c r="G73" t="str">
        <f>_xlfn.XLOOKUP(Table_Table5[[#This Row],[Rider]],Table_PreviousPerformance[FirstName LastName],Table_PreviousPerformance[Best GC result],"N/A")</f>
        <v>N/A</v>
      </c>
    </row>
    <row r="74" spans="1:7" x14ac:dyDescent="0.25">
      <c r="A74" t="s">
        <v>474</v>
      </c>
      <c r="B74" t="s">
        <v>174</v>
      </c>
      <c r="C74" s="3" t="e" vm="127">
        <f>_xlfn.XLOOKUP(Table_Table5[[#This Row],[Country]],Table8[Country Code],Table8[Flag])</f>
        <v>#VALUE!</v>
      </c>
      <c r="D74" t="s">
        <v>11</v>
      </c>
      <c r="E74" t="s">
        <v>72</v>
      </c>
      <c r="F74" s="3" t="e" vm="124">
        <f>_xlfn.XLOOKUP(Table_Table5[[#This Row],[Team]],Table1[Team],Table1[Jersey])</f>
        <v>#VALUE!</v>
      </c>
      <c r="G74">
        <f>_xlfn.XLOOKUP(Table_Table5[[#This Row],[Rider]],Table_PreviousPerformance[FirstName LastName],Table_PreviousPerformance[Best GC result],"N/A")</f>
        <v>53</v>
      </c>
    </row>
    <row r="75" spans="1:7" x14ac:dyDescent="0.25">
      <c r="A75" t="s">
        <v>374</v>
      </c>
      <c r="B75" t="s">
        <v>167</v>
      </c>
      <c r="C75" s="3" t="e" vm="147">
        <f>_xlfn.XLOOKUP(Table_Table5[[#This Row],[Country]],Table8[Country Code],Table8[Flag])</f>
        <v>#VALUE!</v>
      </c>
      <c r="D75" t="s">
        <v>151</v>
      </c>
      <c r="E75" t="s">
        <v>15</v>
      </c>
      <c r="F75" s="3" t="e" vm="121">
        <f>_xlfn.XLOOKUP(Table_Table5[[#This Row],[Team]],Table1[Team],Table1[Jersey])</f>
        <v>#VALUE!</v>
      </c>
      <c r="G75">
        <f>_xlfn.XLOOKUP(Table_Table5[[#This Row],[Rider]],Table_PreviousPerformance[FirstName LastName],Table_PreviousPerformance[Best GC result],"N/A")</f>
        <v>50</v>
      </c>
    </row>
    <row r="76" spans="1:7" x14ac:dyDescent="0.25">
      <c r="A76" t="s">
        <v>465</v>
      </c>
      <c r="B76" t="s">
        <v>164</v>
      </c>
      <c r="C76" s="3" t="e" vm="142">
        <f>_xlfn.XLOOKUP(Table_Table5[[#This Row],[Country]],Table8[Country Code],Table8[Flag])</f>
        <v>#VALUE!</v>
      </c>
      <c r="D76" t="s">
        <v>9</v>
      </c>
      <c r="E76" t="s">
        <v>72</v>
      </c>
      <c r="F76" s="3" t="e" vm="120">
        <f>_xlfn.XLOOKUP(Table_Table5[[#This Row],[Team]],Table1[Team],Table1[Jersey])</f>
        <v>#VALUE!</v>
      </c>
      <c r="G76">
        <f>_xlfn.XLOOKUP(Table_Table5[[#This Row],[Rider]],Table_PreviousPerformance[FirstName LastName],Table_PreviousPerformance[Best GC result],"N/A")</f>
        <v>118</v>
      </c>
    </row>
    <row r="77" spans="1:7" x14ac:dyDescent="0.25">
      <c r="A77" t="s">
        <v>458</v>
      </c>
      <c r="B77" t="s">
        <v>176</v>
      </c>
      <c r="C77" s="3" t="e" vm="136">
        <f>_xlfn.XLOOKUP(Table_Table5[[#This Row],[Country]],Table8[Country Code],Table8[Flag])</f>
        <v>#VALUE!</v>
      </c>
      <c r="D77" t="s">
        <v>161</v>
      </c>
      <c r="E77" t="s">
        <v>15</v>
      </c>
      <c r="F77" s="3" t="e" vm="118">
        <f>_xlfn.XLOOKUP(Table_Table5[[#This Row],[Team]],Table1[Team],Table1[Jersey])</f>
        <v>#VALUE!</v>
      </c>
      <c r="G77">
        <f>_xlfn.XLOOKUP(Table_Table5[[#This Row],[Rider]],Table_PreviousPerformance[FirstName LastName],Table_PreviousPerformance[Best GC result],"N/A")</f>
        <v>110</v>
      </c>
    </row>
    <row r="78" spans="1:7" x14ac:dyDescent="0.25">
      <c r="A78" t="s">
        <v>420</v>
      </c>
      <c r="B78" t="s">
        <v>168</v>
      </c>
      <c r="C78" s="3" t="e" vm="122">
        <f>_xlfn.XLOOKUP(Table_Table5[[#This Row],[Country]],Table8[Country Code],Table8[Flag])</f>
        <v>#VALUE!</v>
      </c>
      <c r="D78" t="s">
        <v>6</v>
      </c>
      <c r="E78" t="s">
        <v>15</v>
      </c>
      <c r="F78" s="3" t="e" vm="126">
        <f>_xlfn.XLOOKUP(Table_Table5[[#This Row],[Team]],Table1[Team],Table1[Jersey])</f>
        <v>#VALUE!</v>
      </c>
      <c r="G78">
        <f>_xlfn.XLOOKUP(Table_Table5[[#This Row],[Rider]],Table_PreviousPerformance[FirstName LastName],Table_PreviousPerformance[Best GC result],"N/A")</f>
        <v>76</v>
      </c>
    </row>
    <row r="79" spans="1:7" x14ac:dyDescent="0.25">
      <c r="A79" t="s">
        <v>350</v>
      </c>
      <c r="B79" t="s">
        <v>164</v>
      </c>
      <c r="C79" s="3" t="e" vm="142">
        <f>_xlfn.XLOOKUP(Table_Table5[[#This Row],[Country]],Table8[Country Code],Table8[Flag])</f>
        <v>#VALUE!</v>
      </c>
      <c r="D79" t="s">
        <v>2</v>
      </c>
      <c r="E79" t="s">
        <v>15</v>
      </c>
      <c r="F79" s="3" t="e" vm="116">
        <f>_xlfn.XLOOKUP(Table_Table5[[#This Row],[Team]],Table1[Team],Table1[Jersey])</f>
        <v>#VALUE!</v>
      </c>
      <c r="G79" t="str">
        <f>_xlfn.XLOOKUP(Table_Table5[[#This Row],[Rider]],Table_PreviousPerformance[FirstName LastName],Table_PreviousPerformance[Best GC result],"N/A")</f>
        <v>N/A</v>
      </c>
    </row>
    <row r="80" spans="1:7" x14ac:dyDescent="0.25">
      <c r="A80" t="s">
        <v>385</v>
      </c>
      <c r="B80" t="s">
        <v>163</v>
      </c>
      <c r="C80" s="3" t="e" vm="125">
        <f>_xlfn.XLOOKUP(Table_Table5[[#This Row],[Country]],Table8[Country Code],Table8[Flag])</f>
        <v>#VALUE!</v>
      </c>
      <c r="D80" t="s">
        <v>90</v>
      </c>
      <c r="E80" t="s">
        <v>15</v>
      </c>
      <c r="F80" s="3" t="e" vm="139">
        <f>_xlfn.XLOOKUP(Table_Table5[[#This Row],[Team]],Table1[Team],Table1[Jersey])</f>
        <v>#VALUE!</v>
      </c>
      <c r="G80">
        <f>_xlfn.XLOOKUP(Table_Table5[[#This Row],[Rider]],Table_PreviousPerformance[FirstName LastName],Table_PreviousPerformance[Best GC result],"N/A")</f>
        <v>53</v>
      </c>
    </row>
    <row r="81" spans="1:7" x14ac:dyDescent="0.25">
      <c r="A81" t="s">
        <v>377</v>
      </c>
      <c r="B81" t="s">
        <v>175</v>
      </c>
      <c r="C81" s="3" t="e" vm="115">
        <f>_xlfn.XLOOKUP(Table_Table5[[#This Row],[Country]],Table8[Country Code],Table8[Flag])</f>
        <v>#VALUE!</v>
      </c>
      <c r="D81" t="s">
        <v>151</v>
      </c>
      <c r="E81" t="s">
        <v>15</v>
      </c>
      <c r="F81" s="3" t="e" vm="121">
        <f>_xlfn.XLOOKUP(Table_Table5[[#This Row],[Team]],Table1[Team],Table1[Jersey])</f>
        <v>#VALUE!</v>
      </c>
      <c r="G81">
        <f>_xlfn.XLOOKUP(Table_Table5[[#This Row],[Rider]],Table_PreviousPerformance[FirstName LastName],Table_PreviousPerformance[Best GC result],"N/A")</f>
        <v>86</v>
      </c>
    </row>
    <row r="82" spans="1:7" x14ac:dyDescent="0.25">
      <c r="A82" t="s">
        <v>505</v>
      </c>
      <c r="B82" t="s">
        <v>174</v>
      </c>
      <c r="C82" s="3" t="e" vm="127">
        <f>_xlfn.XLOOKUP(Table_Table5[[#This Row],[Country]],Table8[Country Code],Table8[Flag])</f>
        <v>#VALUE!</v>
      </c>
      <c r="D82" t="s">
        <v>162</v>
      </c>
      <c r="E82" t="s">
        <v>72</v>
      </c>
      <c r="F82" s="3" t="e" vm="128">
        <f>_xlfn.XLOOKUP(Table_Table5[[#This Row],[Team]],Table1[Team],Table1[Jersey])</f>
        <v>#VALUE!</v>
      </c>
      <c r="G82" t="str">
        <f>_xlfn.XLOOKUP(Table_Table5[[#This Row],[Rider]],Table_PreviousPerformance[FirstName LastName],Table_PreviousPerformance[Best GC result],"N/A")</f>
        <v>N/A</v>
      </c>
    </row>
    <row r="83" spans="1:7" x14ac:dyDescent="0.25">
      <c r="A83" t="s">
        <v>473</v>
      </c>
      <c r="B83" t="s">
        <v>163</v>
      </c>
      <c r="C83" s="3" t="e" vm="125">
        <f>_xlfn.XLOOKUP(Table_Table5[[#This Row],[Country]],Table8[Country Code],Table8[Flag])</f>
        <v>#VALUE!</v>
      </c>
      <c r="D83" t="s">
        <v>11</v>
      </c>
      <c r="E83" t="s">
        <v>72</v>
      </c>
      <c r="F83" s="3" t="e" vm="124">
        <f>_xlfn.XLOOKUP(Table_Table5[[#This Row],[Team]],Table1[Team],Table1[Jersey])</f>
        <v>#VALUE!</v>
      </c>
      <c r="G83">
        <f>_xlfn.XLOOKUP(Table_Table5[[#This Row],[Rider]],Table_PreviousPerformance[FirstName LastName],Table_PreviousPerformance[Best GC result],"N/A")</f>
        <v>13</v>
      </c>
    </row>
    <row r="84" spans="1:7" x14ac:dyDescent="0.25">
      <c r="A84" t="s">
        <v>441</v>
      </c>
      <c r="B84" t="s">
        <v>164</v>
      </c>
      <c r="C84" s="3" t="e" vm="142">
        <f>_xlfn.XLOOKUP(Table_Table5[[#This Row],[Country]],Table8[Country Code],Table8[Flag])</f>
        <v>#VALUE!</v>
      </c>
      <c r="D84" t="s">
        <v>12</v>
      </c>
      <c r="E84" t="s">
        <v>15</v>
      </c>
      <c r="F84" s="3" t="e" vm="123">
        <f>_xlfn.XLOOKUP(Table_Table5[[#This Row],[Team]],Table1[Team],Table1[Jersey])</f>
        <v>#VALUE!</v>
      </c>
      <c r="G84">
        <f>_xlfn.XLOOKUP(Table_Table5[[#This Row],[Rider]],Table_PreviousPerformance[FirstName LastName],Table_PreviousPerformance[Best GC result],"N/A")</f>
        <v>39</v>
      </c>
    </row>
    <row r="85" spans="1:7" x14ac:dyDescent="0.25">
      <c r="A85" t="s">
        <v>430</v>
      </c>
      <c r="B85" t="s">
        <v>168</v>
      </c>
      <c r="C85" s="3" t="e" vm="122">
        <f>_xlfn.XLOOKUP(Table_Table5[[#This Row],[Country]],Table8[Country Code],Table8[Flag])</f>
        <v>#VALUE!</v>
      </c>
      <c r="D85" t="s">
        <v>8</v>
      </c>
      <c r="E85" t="s">
        <v>15</v>
      </c>
      <c r="F85" s="3" t="e" vm="156">
        <f>_xlfn.XLOOKUP(Table_Table5[[#This Row],[Team]],Table1[Team],Table1[Jersey])</f>
        <v>#VALUE!</v>
      </c>
      <c r="G85">
        <f>_xlfn.XLOOKUP(Table_Table5[[#This Row],[Rider]],Table_PreviousPerformance[FirstName LastName],Table_PreviousPerformance[Best GC result],"N/A")</f>
        <v>31</v>
      </c>
    </row>
    <row r="86" spans="1:7" x14ac:dyDescent="0.25">
      <c r="A86" t="s">
        <v>363</v>
      </c>
      <c r="B86" t="s">
        <v>144</v>
      </c>
      <c r="C86" s="3" t="e" vm="157">
        <f>_xlfn.XLOOKUP(Table_Table5[[#This Row],[Country]],Table8[Country Code],Table8[Flag])</f>
        <v>#VALUE!</v>
      </c>
      <c r="D86" t="s">
        <v>142</v>
      </c>
      <c r="E86" t="s">
        <v>15</v>
      </c>
      <c r="F86" s="3" t="e" vm="141">
        <f>_xlfn.XLOOKUP(Table_Table5[[#This Row],[Team]],Table1[Team],Table1[Jersey])</f>
        <v>#VALUE!</v>
      </c>
      <c r="G86">
        <f>_xlfn.XLOOKUP(Table_Table5[[#This Row],[Rider]],Table_PreviousPerformance[FirstName LastName],Table_PreviousPerformance[Best GC result],"N/A")</f>
        <v>127</v>
      </c>
    </row>
    <row r="87" spans="1:7" x14ac:dyDescent="0.25">
      <c r="A87" t="s">
        <v>450</v>
      </c>
      <c r="B87" t="s">
        <v>164</v>
      </c>
      <c r="C87" s="3" t="e" vm="142">
        <f>_xlfn.XLOOKUP(Table_Table5[[#This Row],[Country]],Table8[Country Code],Table8[Flag])</f>
        <v>#VALUE!</v>
      </c>
      <c r="D87" t="s">
        <v>10</v>
      </c>
      <c r="E87" t="s">
        <v>15</v>
      </c>
      <c r="F87" s="3" t="e" vm="143">
        <f>_xlfn.XLOOKUP(Table_Table5[[#This Row],[Team]],Table1[Team],Table1[Jersey])</f>
        <v>#VALUE!</v>
      </c>
      <c r="G87" t="str">
        <f>_xlfn.XLOOKUP(Table_Table5[[#This Row],[Rider]],Table_PreviousPerformance[FirstName LastName],Table_PreviousPerformance[Best GC result],"N/A")</f>
        <v>N/A</v>
      </c>
    </row>
    <row r="88" spans="1:7" x14ac:dyDescent="0.25">
      <c r="A88" t="s">
        <v>479</v>
      </c>
      <c r="B88" t="s">
        <v>172</v>
      </c>
      <c r="C88" s="3" t="e" vm="144">
        <f>_xlfn.XLOOKUP(Table_Table5[[#This Row],[Country]],Table8[Country Code],Table8[Flag])</f>
        <v>#VALUE!</v>
      </c>
      <c r="D88" t="s">
        <v>7</v>
      </c>
      <c r="E88" t="s">
        <v>72</v>
      </c>
      <c r="F88" s="3" t="e" vm="149">
        <f>_xlfn.XLOOKUP(Table_Table5[[#This Row],[Team]],Table1[Team],Table1[Jersey])</f>
        <v>#VALUE!</v>
      </c>
      <c r="G88">
        <f>_xlfn.XLOOKUP(Table_Table5[[#This Row],[Rider]],Table_PreviousPerformance[FirstName LastName],Table_PreviousPerformance[Best GC result],"N/A")</f>
        <v>61</v>
      </c>
    </row>
    <row r="89" spans="1:7" x14ac:dyDescent="0.25">
      <c r="A89" t="s">
        <v>428</v>
      </c>
      <c r="B89" t="s">
        <v>168</v>
      </c>
      <c r="C89" s="3" t="e" vm="122">
        <f>_xlfn.XLOOKUP(Table_Table5[[#This Row],[Country]],Table8[Country Code],Table8[Flag])</f>
        <v>#VALUE!</v>
      </c>
      <c r="D89" t="s">
        <v>8</v>
      </c>
      <c r="E89" t="s">
        <v>15</v>
      </c>
      <c r="F89" s="3" t="e" vm="156">
        <f>_xlfn.XLOOKUP(Table_Table5[[#This Row],[Team]],Table1[Team],Table1[Jersey])</f>
        <v>#VALUE!</v>
      </c>
      <c r="G89">
        <f>_xlfn.XLOOKUP(Table_Table5[[#This Row],[Rider]],Table_PreviousPerformance[FirstName LastName],Table_PreviousPerformance[Best GC result],"N/A")</f>
        <v>5</v>
      </c>
    </row>
    <row r="90" spans="1:7" x14ac:dyDescent="0.25">
      <c r="A90" t="s">
        <v>419</v>
      </c>
      <c r="B90" t="s">
        <v>167</v>
      </c>
      <c r="C90" s="3" t="e" vm="147">
        <f>_xlfn.XLOOKUP(Table_Table5[[#This Row],[Country]],Table8[Country Code],Table8[Flag])</f>
        <v>#VALUE!</v>
      </c>
      <c r="D90" t="s">
        <v>6</v>
      </c>
      <c r="E90" t="s">
        <v>15</v>
      </c>
      <c r="F90" s="3" t="e" vm="126">
        <f>_xlfn.XLOOKUP(Table_Table5[[#This Row],[Team]],Table1[Team],Table1[Jersey])</f>
        <v>#VALUE!</v>
      </c>
      <c r="G90">
        <f>_xlfn.XLOOKUP(Table_Table5[[#This Row],[Rider]],Table_PreviousPerformance[FirstName LastName],Table_PreviousPerformance[Best GC result],"N/A")</f>
        <v>43</v>
      </c>
    </row>
    <row r="91" spans="1:7" x14ac:dyDescent="0.25">
      <c r="A91" t="s">
        <v>480</v>
      </c>
      <c r="B91" t="s">
        <v>190</v>
      </c>
      <c r="C91" s="3" t="e" vm="148">
        <f>_xlfn.XLOOKUP(Table_Table5[[#This Row],[Country]],Table8[Country Code],Table8[Flag])</f>
        <v>#VALUE!</v>
      </c>
      <c r="D91" t="s">
        <v>7</v>
      </c>
      <c r="E91" t="s">
        <v>72</v>
      </c>
      <c r="F91" s="3" t="e" vm="149">
        <f>_xlfn.XLOOKUP(Table_Table5[[#This Row],[Team]],Table1[Team],Table1[Jersey])</f>
        <v>#VALUE!</v>
      </c>
      <c r="G91">
        <f>_xlfn.XLOOKUP(Table_Table5[[#This Row],[Rider]],Table_PreviousPerformance[FirstName LastName],Table_PreviousPerformance[Best GC result],"N/A")</f>
        <v>23</v>
      </c>
    </row>
    <row r="92" spans="1:7" x14ac:dyDescent="0.25">
      <c r="A92" t="s">
        <v>484</v>
      </c>
      <c r="B92" t="s">
        <v>164</v>
      </c>
      <c r="C92" s="3" t="e" vm="142">
        <f>_xlfn.XLOOKUP(Table_Table5[[#This Row],[Country]],Table8[Country Code],Table8[Flag])</f>
        <v>#VALUE!</v>
      </c>
      <c r="D92" t="s">
        <v>7</v>
      </c>
      <c r="E92" t="s">
        <v>72</v>
      </c>
      <c r="F92" s="3" t="e" vm="149">
        <f>_xlfn.XLOOKUP(Table_Table5[[#This Row],[Team]],Table1[Team],Table1[Jersey])</f>
        <v>#VALUE!</v>
      </c>
      <c r="G92">
        <f>_xlfn.XLOOKUP(Table_Table5[[#This Row],[Rider]],Table_PreviousPerformance[FirstName LastName],Table_PreviousPerformance[Best GC result],"N/A")</f>
        <v>17</v>
      </c>
    </row>
    <row r="93" spans="1:7" x14ac:dyDescent="0.25">
      <c r="A93" t="s">
        <v>376</v>
      </c>
      <c r="B93" t="s">
        <v>182</v>
      </c>
      <c r="C93" s="3" t="e" vm="158">
        <f>_xlfn.XLOOKUP(Table_Table5[[#This Row],[Country]],Table8[Country Code],Table8[Flag])</f>
        <v>#VALUE!</v>
      </c>
      <c r="D93" t="s">
        <v>151</v>
      </c>
      <c r="E93" t="s">
        <v>15</v>
      </c>
      <c r="F93" s="3" t="e" vm="121">
        <f>_xlfn.XLOOKUP(Table_Table5[[#This Row],[Team]],Table1[Team],Table1[Jersey])</f>
        <v>#VALUE!</v>
      </c>
      <c r="G93">
        <f>_xlfn.XLOOKUP(Table_Table5[[#This Row],[Rider]],Table_PreviousPerformance[FirstName LastName],Table_PreviousPerformance[Best GC result],"N/A")</f>
        <v>11</v>
      </c>
    </row>
    <row r="94" spans="1:7" x14ac:dyDescent="0.25">
      <c r="A94" t="s">
        <v>452</v>
      </c>
      <c r="B94" t="s">
        <v>177</v>
      </c>
      <c r="C94" s="3" t="e" vm="119">
        <f>_xlfn.XLOOKUP(Table_Table5[[#This Row],[Country]],Table8[Country Code],Table8[Flag])</f>
        <v>#VALUE!</v>
      </c>
      <c r="D94" t="s">
        <v>10</v>
      </c>
      <c r="E94" t="s">
        <v>15</v>
      </c>
      <c r="F94" s="3" t="e" vm="143">
        <f>_xlfn.XLOOKUP(Table_Table5[[#This Row],[Team]],Table1[Team],Table1[Jersey])</f>
        <v>#VALUE!</v>
      </c>
      <c r="G94">
        <f>_xlfn.XLOOKUP(Table_Table5[[#This Row],[Rider]],Table_PreviousPerformance[FirstName LastName],Table_PreviousPerformance[Best GC result],"N/A")</f>
        <v>42</v>
      </c>
    </row>
    <row r="95" spans="1:7" x14ac:dyDescent="0.25">
      <c r="A95" t="s">
        <v>477</v>
      </c>
      <c r="B95" t="s">
        <v>189</v>
      </c>
      <c r="C95" s="3" t="e" vm="159">
        <f>_xlfn.XLOOKUP(Table_Table5[[#This Row],[Country]],Table8[Country Code],Table8[Flag])</f>
        <v>#VALUE!</v>
      </c>
      <c r="D95" t="s">
        <v>11</v>
      </c>
      <c r="E95" t="s">
        <v>72</v>
      </c>
      <c r="F95" s="3" t="e" vm="124">
        <f>_xlfn.XLOOKUP(Table_Table5[[#This Row],[Team]],Table1[Team],Table1[Jersey])</f>
        <v>#VALUE!</v>
      </c>
      <c r="G95">
        <f>_xlfn.XLOOKUP(Table_Table5[[#This Row],[Rider]],Table_PreviousPerformance[FirstName LastName],Table_PreviousPerformance[Best GC result],"N/A")</f>
        <v>42</v>
      </c>
    </row>
    <row r="96" spans="1:7" x14ac:dyDescent="0.25">
      <c r="A96" t="s">
        <v>488</v>
      </c>
      <c r="B96" t="s">
        <v>174</v>
      </c>
      <c r="C96" s="3" t="e" vm="127">
        <f>_xlfn.XLOOKUP(Table_Table5[[#This Row],[Country]],Table8[Country Code],Table8[Flag])</f>
        <v>#VALUE!</v>
      </c>
      <c r="D96" t="s">
        <v>162</v>
      </c>
      <c r="E96" t="s">
        <v>72</v>
      </c>
      <c r="F96" s="3" t="e" vm="128">
        <f>_xlfn.XLOOKUP(Table_Table5[[#This Row],[Team]],Table1[Team],Table1[Jersey])</f>
        <v>#VALUE!</v>
      </c>
      <c r="G96" t="str">
        <f>_xlfn.XLOOKUP(Table_Table5[[#This Row],[Rider]],Table_PreviousPerformance[FirstName LastName],Table_PreviousPerformance[Best GC result],"N/A")</f>
        <v>N/A</v>
      </c>
    </row>
    <row r="97" spans="1:7" x14ac:dyDescent="0.25">
      <c r="A97" t="s">
        <v>356</v>
      </c>
      <c r="B97" t="s">
        <v>163</v>
      </c>
      <c r="C97" s="3" t="e" vm="125">
        <f>_xlfn.XLOOKUP(Table_Table5[[#This Row],[Country]],Table8[Country Code],Table8[Flag])</f>
        <v>#VALUE!</v>
      </c>
      <c r="D97" t="s">
        <v>158</v>
      </c>
      <c r="E97" t="s">
        <v>15</v>
      </c>
      <c r="F97" s="3" t="e" vm="154">
        <f>_xlfn.XLOOKUP(Table_Table5[[#This Row],[Team]],Table1[Team],Table1[Jersey])</f>
        <v>#VALUE!</v>
      </c>
      <c r="G97">
        <f>_xlfn.XLOOKUP(Table_Table5[[#This Row],[Rider]],Table_PreviousPerformance[FirstName LastName],Table_PreviousPerformance[Best GC result],"N/A")</f>
        <v>10</v>
      </c>
    </row>
    <row r="98" spans="1:7" x14ac:dyDescent="0.25">
      <c r="A98" t="s">
        <v>451</v>
      </c>
      <c r="B98" t="s">
        <v>163</v>
      </c>
      <c r="C98" s="3" t="e" vm="125">
        <f>_xlfn.XLOOKUP(Table_Table5[[#This Row],[Country]],Table8[Country Code],Table8[Flag])</f>
        <v>#VALUE!</v>
      </c>
      <c r="D98" t="s">
        <v>10</v>
      </c>
      <c r="E98" t="s">
        <v>15</v>
      </c>
      <c r="F98" s="3" t="e" vm="143">
        <f>_xlfn.XLOOKUP(Table_Table5[[#This Row],[Team]],Table1[Team],Table1[Jersey])</f>
        <v>#VALUE!</v>
      </c>
      <c r="G98">
        <f>_xlfn.XLOOKUP(Table_Table5[[#This Row],[Rider]],Table_PreviousPerformance[FirstName LastName],Table_PreviousPerformance[Best GC result],"N/A")</f>
        <v>113</v>
      </c>
    </row>
    <row r="99" spans="1:7" x14ac:dyDescent="0.25">
      <c r="A99" t="s">
        <v>344</v>
      </c>
      <c r="B99" t="s">
        <v>164</v>
      </c>
      <c r="C99" s="3" t="e" vm="142">
        <f>_xlfn.XLOOKUP(Table_Table5[[#This Row],[Country]],Table8[Country Code],Table8[Flag])</f>
        <v>#VALUE!</v>
      </c>
      <c r="D99" t="s">
        <v>157</v>
      </c>
      <c r="E99" t="s">
        <v>15</v>
      </c>
      <c r="F99" s="3" t="e" vm="155">
        <f>_xlfn.XLOOKUP(Table_Table5[[#This Row],[Team]],Table1[Team],Table1[Jersey])</f>
        <v>#VALUE!</v>
      </c>
      <c r="G99">
        <f>_xlfn.XLOOKUP(Table_Table5[[#This Row],[Rider]],Table_PreviousPerformance[FirstName LastName],Table_PreviousPerformance[Best GC result],"N/A")</f>
        <v>28</v>
      </c>
    </row>
    <row r="100" spans="1:7" x14ac:dyDescent="0.25">
      <c r="A100" t="s">
        <v>469</v>
      </c>
      <c r="B100" t="s">
        <v>164</v>
      </c>
      <c r="C100" s="3" t="e" vm="142">
        <f>_xlfn.XLOOKUP(Table_Table5[[#This Row],[Country]],Table8[Country Code],Table8[Flag])</f>
        <v>#VALUE!</v>
      </c>
      <c r="D100" t="s">
        <v>9</v>
      </c>
      <c r="E100" t="s">
        <v>72</v>
      </c>
      <c r="F100" s="3" t="e" vm="120">
        <f>_xlfn.XLOOKUP(Table_Table5[[#This Row],[Team]],Table1[Team],Table1[Jersey])</f>
        <v>#VALUE!</v>
      </c>
      <c r="G100">
        <f>_xlfn.XLOOKUP(Table_Table5[[#This Row],[Rider]],Table_PreviousPerformance[FirstName LastName],Table_PreviousPerformance[Best GC result],"N/A")</f>
        <v>107</v>
      </c>
    </row>
    <row r="101" spans="1:7" x14ac:dyDescent="0.25">
      <c r="A101" t="s">
        <v>453</v>
      </c>
      <c r="B101" t="s">
        <v>163</v>
      </c>
      <c r="C101" s="3" t="e" vm="125">
        <f>_xlfn.XLOOKUP(Table_Table5[[#This Row],[Country]],Table8[Country Code],Table8[Flag])</f>
        <v>#VALUE!</v>
      </c>
      <c r="D101" t="s">
        <v>10</v>
      </c>
      <c r="E101" t="s">
        <v>15</v>
      </c>
      <c r="F101" s="3" t="e" vm="143">
        <f>_xlfn.XLOOKUP(Table_Table5[[#This Row],[Team]],Table1[Team],Table1[Jersey])</f>
        <v>#VALUE!</v>
      </c>
      <c r="G101">
        <f>_xlfn.XLOOKUP(Table_Table5[[#This Row],[Rider]],Table_PreviousPerformance[FirstName LastName],Table_PreviousPerformance[Best GC result],"N/A")</f>
        <v>5</v>
      </c>
    </row>
    <row r="102" spans="1:7" x14ac:dyDescent="0.25">
      <c r="A102" t="s">
        <v>461</v>
      </c>
      <c r="B102" t="s">
        <v>178</v>
      </c>
      <c r="C102" s="3" t="e" vm="129">
        <f>_xlfn.XLOOKUP(Table_Table5[[#This Row],[Country]],Table8[Country Code],Table8[Flag])</f>
        <v>#VALUE!</v>
      </c>
      <c r="D102" t="s">
        <v>161</v>
      </c>
      <c r="E102" t="s">
        <v>15</v>
      </c>
      <c r="F102" s="3" t="e" vm="118">
        <f>_xlfn.XLOOKUP(Table_Table5[[#This Row],[Team]],Table1[Team],Table1[Jersey])</f>
        <v>#VALUE!</v>
      </c>
      <c r="G102">
        <f>_xlfn.XLOOKUP(Table_Table5[[#This Row],[Rider]],Table_PreviousPerformance[FirstName LastName],Table_PreviousPerformance[Best GC result],"N/A")</f>
        <v>21</v>
      </c>
    </row>
    <row r="103" spans="1:7" x14ac:dyDescent="0.25">
      <c r="A103" t="s">
        <v>493</v>
      </c>
      <c r="B103" t="s">
        <v>176</v>
      </c>
      <c r="C103" s="3" t="e" vm="136">
        <f>_xlfn.XLOOKUP(Table_Table5[[#This Row],[Country]],Table8[Country Code],Table8[Flag])</f>
        <v>#VALUE!</v>
      </c>
      <c r="D103" t="s">
        <v>2</v>
      </c>
      <c r="E103" t="s">
        <v>15</v>
      </c>
      <c r="F103" s="3" t="e" vm="116">
        <f>_xlfn.XLOOKUP(Table_Table5[[#This Row],[Team]],Table1[Team],Table1[Jersey])</f>
        <v>#VALUE!</v>
      </c>
      <c r="G103">
        <f>_xlfn.XLOOKUP(Table_Table5[[#This Row],[Rider]],Table_PreviousPerformance[FirstName LastName],Table_PreviousPerformance[Best GC result],"N/A")</f>
        <v>52</v>
      </c>
    </row>
    <row r="104" spans="1:7" x14ac:dyDescent="0.25">
      <c r="A104" t="s">
        <v>468</v>
      </c>
      <c r="B104" t="s">
        <v>164</v>
      </c>
      <c r="C104" s="3" t="e" vm="142">
        <f>_xlfn.XLOOKUP(Table_Table5[[#This Row],[Country]],Table8[Country Code],Table8[Flag])</f>
        <v>#VALUE!</v>
      </c>
      <c r="D104" t="s">
        <v>9</v>
      </c>
      <c r="E104" t="s">
        <v>72</v>
      </c>
      <c r="F104" s="3" t="e" vm="120">
        <f>_xlfn.XLOOKUP(Table_Table5[[#This Row],[Team]],Table1[Team],Table1[Jersey])</f>
        <v>#VALUE!</v>
      </c>
      <c r="G104" t="str">
        <f>_xlfn.XLOOKUP(Table_Table5[[#This Row],[Rider]],Table_PreviousPerformance[FirstName LastName],Table_PreviousPerformance[Best GC result],"N/A")</f>
        <v>N/A</v>
      </c>
    </row>
    <row r="105" spans="1:7" x14ac:dyDescent="0.25">
      <c r="A105" t="s">
        <v>412</v>
      </c>
      <c r="B105" t="s">
        <v>183</v>
      </c>
      <c r="C105" s="3" t="e" vm="153">
        <f>_xlfn.XLOOKUP(Table_Table5[[#This Row],[Country]],Table8[Country Code],Table8[Flag])</f>
        <v>#VALUE!</v>
      </c>
      <c r="D105" t="s">
        <v>5</v>
      </c>
      <c r="E105" t="s">
        <v>15</v>
      </c>
      <c r="F105" s="3" t="e" vm="135">
        <f>_xlfn.XLOOKUP(Table_Table5[[#This Row],[Team]],Table1[Team],Table1[Jersey])</f>
        <v>#VALUE!</v>
      </c>
      <c r="G105">
        <f>_xlfn.XLOOKUP(Table_Table5[[#This Row],[Rider]],Table_PreviousPerformance[FirstName LastName],Table_PreviousPerformance[Best GC result],"N/A")</f>
        <v>30</v>
      </c>
    </row>
    <row r="106" spans="1:7" x14ac:dyDescent="0.25">
      <c r="A106" t="s">
        <v>447</v>
      </c>
      <c r="B106" t="s">
        <v>187</v>
      </c>
      <c r="C106" s="3" t="e" vm="151">
        <f>_xlfn.XLOOKUP(Table_Table5[[#This Row],[Country]],Table8[Country Code],Table8[Flag])</f>
        <v>#VALUE!</v>
      </c>
      <c r="D106" t="s">
        <v>149</v>
      </c>
      <c r="E106" t="s">
        <v>15</v>
      </c>
      <c r="F106" s="3" t="e" vm="130">
        <f>_xlfn.XLOOKUP(Table_Table5[[#This Row],[Team]],Table1[Team],Table1[Jersey])</f>
        <v>#VALUE!</v>
      </c>
      <c r="G106">
        <f>_xlfn.XLOOKUP(Table_Table5[[#This Row],[Rider]],Table_PreviousPerformance[FirstName LastName],Table_PreviousPerformance[Best GC result],"N/A")</f>
        <v>50</v>
      </c>
    </row>
    <row r="107" spans="1:7" x14ac:dyDescent="0.25">
      <c r="A107" t="s">
        <v>381</v>
      </c>
      <c r="B107" t="s">
        <v>178</v>
      </c>
      <c r="C107" s="3" t="e" vm="129">
        <f>_xlfn.XLOOKUP(Table_Table5[[#This Row],[Country]],Table8[Country Code],Table8[Flag])</f>
        <v>#VALUE!</v>
      </c>
      <c r="D107" t="s">
        <v>90</v>
      </c>
      <c r="E107" t="s">
        <v>15</v>
      </c>
      <c r="F107" s="3" t="e" vm="139">
        <f>_xlfn.XLOOKUP(Table_Table5[[#This Row],[Team]],Table1[Team],Table1[Jersey])</f>
        <v>#VALUE!</v>
      </c>
      <c r="G107">
        <f>_xlfn.XLOOKUP(Table_Table5[[#This Row],[Rider]],Table_PreviousPerformance[FirstName LastName],Table_PreviousPerformance[Best GC result],"N/A")</f>
        <v>22</v>
      </c>
    </row>
    <row r="108" spans="1:7" x14ac:dyDescent="0.25">
      <c r="A108" t="s">
        <v>375</v>
      </c>
      <c r="B108" t="s">
        <v>168</v>
      </c>
      <c r="C108" s="3" t="e" vm="122">
        <f>_xlfn.XLOOKUP(Table_Table5[[#This Row],[Country]],Table8[Country Code],Table8[Flag])</f>
        <v>#VALUE!</v>
      </c>
      <c r="D108" t="s">
        <v>151</v>
      </c>
      <c r="E108" t="s">
        <v>15</v>
      </c>
      <c r="F108" s="3" t="e" vm="121">
        <f>_xlfn.XLOOKUP(Table_Table5[[#This Row],[Team]],Table1[Team],Table1[Jersey])</f>
        <v>#VALUE!</v>
      </c>
      <c r="G108">
        <f>_xlfn.XLOOKUP(Table_Table5[[#This Row],[Rider]],Table_PreviousPerformance[FirstName LastName],Table_PreviousPerformance[Best GC result],"N/A")</f>
        <v>108</v>
      </c>
    </row>
    <row r="109" spans="1:7" x14ac:dyDescent="0.25">
      <c r="A109" t="s">
        <v>483</v>
      </c>
      <c r="B109" t="s">
        <v>148</v>
      </c>
      <c r="C109" s="3" t="e" vm="150">
        <f>_xlfn.XLOOKUP(Table_Table5[[#This Row],[Country]],Table8[Country Code],Table8[Flag])</f>
        <v>#VALUE!</v>
      </c>
      <c r="D109" t="s">
        <v>7</v>
      </c>
      <c r="E109" t="s">
        <v>72</v>
      </c>
      <c r="F109" s="3" t="e" vm="149">
        <f>_xlfn.XLOOKUP(Table_Table5[[#This Row],[Team]],Table1[Team],Table1[Jersey])</f>
        <v>#VALUE!</v>
      </c>
      <c r="G109" t="str">
        <f>_xlfn.XLOOKUP(Table_Table5[[#This Row],[Rider]],Table_PreviousPerformance[FirstName LastName],Table_PreviousPerformance[Best GC result],"N/A")</f>
        <v>N/A</v>
      </c>
    </row>
    <row r="110" spans="1:7" x14ac:dyDescent="0.25">
      <c r="A110" t="s">
        <v>431</v>
      </c>
      <c r="B110" t="s">
        <v>143</v>
      </c>
      <c r="C110" s="3" t="e" vm="140">
        <f>_xlfn.XLOOKUP(Table_Table5[[#This Row],[Country]],Table8[Country Code],Table8[Flag])</f>
        <v>#VALUE!</v>
      </c>
      <c r="D110" t="s">
        <v>8</v>
      </c>
      <c r="E110" t="s">
        <v>15</v>
      </c>
      <c r="F110" s="3" t="e" vm="156">
        <f>_xlfn.XLOOKUP(Table_Table5[[#This Row],[Team]],Table1[Team],Table1[Jersey])</f>
        <v>#VALUE!</v>
      </c>
      <c r="G110">
        <f>_xlfn.XLOOKUP(Table_Table5[[#This Row],[Rider]],Table_PreviousPerformance[FirstName LastName],Table_PreviousPerformance[Best GC result],"N/A")</f>
        <v>15</v>
      </c>
    </row>
    <row r="111" spans="1:7" x14ac:dyDescent="0.25">
      <c r="A111" t="s">
        <v>370</v>
      </c>
      <c r="B111" t="s">
        <v>144</v>
      </c>
      <c r="C111" s="3" t="e" vm="157">
        <f>_xlfn.XLOOKUP(Table_Table5[[#This Row],[Country]],Table8[Country Code],Table8[Flag])</f>
        <v>#VALUE!</v>
      </c>
      <c r="D111" t="s">
        <v>145</v>
      </c>
      <c r="E111" t="s">
        <v>15</v>
      </c>
      <c r="F111" s="3" t="e" vm="134">
        <f>_xlfn.XLOOKUP(Table_Table5[[#This Row],[Team]],Table1[Team],Table1[Jersey])</f>
        <v>#VALUE!</v>
      </c>
      <c r="G111">
        <f>_xlfn.XLOOKUP(Table_Table5[[#This Row],[Rider]],Table_PreviousPerformance[FirstName LastName],Table_PreviousPerformance[Best GC result],"N/A")</f>
        <v>54</v>
      </c>
    </row>
    <row r="112" spans="1:7" x14ac:dyDescent="0.25">
      <c r="A112" t="s">
        <v>485</v>
      </c>
      <c r="B112" t="s">
        <v>190</v>
      </c>
      <c r="C112" s="3" t="e" vm="148">
        <f>_xlfn.XLOOKUP(Table_Table5[[#This Row],[Country]],Table8[Country Code],Table8[Flag])</f>
        <v>#VALUE!</v>
      </c>
      <c r="D112" t="s">
        <v>7</v>
      </c>
      <c r="E112" t="s">
        <v>72</v>
      </c>
      <c r="F112" s="3" t="e" vm="149">
        <f>_xlfn.XLOOKUP(Table_Table5[[#This Row],[Team]],Table1[Team],Table1[Jersey])</f>
        <v>#VALUE!</v>
      </c>
      <c r="G112">
        <f>_xlfn.XLOOKUP(Table_Table5[[#This Row],[Rider]],Table_PreviousPerformance[FirstName LastName],Table_PreviousPerformance[Best GC result],"N/A")</f>
        <v>32</v>
      </c>
    </row>
    <row r="113" spans="1:7" x14ac:dyDescent="0.25">
      <c r="A113" t="s">
        <v>347</v>
      </c>
      <c r="B113" t="s">
        <v>175</v>
      </c>
      <c r="C113" s="3" t="e" vm="115">
        <f>_xlfn.XLOOKUP(Table_Table5[[#This Row],[Country]],Table8[Country Code],Table8[Flag])</f>
        <v>#VALUE!</v>
      </c>
      <c r="D113" t="s">
        <v>157</v>
      </c>
      <c r="E113" t="s">
        <v>15</v>
      </c>
      <c r="F113" s="3" t="e" vm="155">
        <f>_xlfn.XLOOKUP(Table_Table5[[#This Row],[Team]],Table1[Team],Table1[Jersey])</f>
        <v>#VALUE!</v>
      </c>
      <c r="G113" t="str">
        <f>_xlfn.XLOOKUP(Table_Table5[[#This Row],[Rider]],Table_PreviousPerformance[FirstName LastName],Table_PreviousPerformance[Best GC result],"N/A")</f>
        <v>N/A</v>
      </c>
    </row>
    <row r="114" spans="1:7" x14ac:dyDescent="0.25">
      <c r="A114" t="s">
        <v>395</v>
      </c>
      <c r="B114" t="s">
        <v>177</v>
      </c>
      <c r="C114" s="3" t="e" vm="119">
        <f>_xlfn.XLOOKUP(Table_Table5[[#This Row],[Country]],Table8[Country Code],Table8[Flag])</f>
        <v>#VALUE!</v>
      </c>
      <c r="D114" t="s">
        <v>3</v>
      </c>
      <c r="E114" t="s">
        <v>15</v>
      </c>
      <c r="F114" s="3" t="e" vm="138">
        <f>_xlfn.XLOOKUP(Table_Table5[[#This Row],[Team]],Table1[Team],Table1[Jersey])</f>
        <v>#VALUE!</v>
      </c>
      <c r="G114">
        <f>_xlfn.XLOOKUP(Table_Table5[[#This Row],[Rider]],Table_PreviousPerformance[FirstName LastName],Table_PreviousPerformance[Best GC result],"N/A")</f>
        <v>40</v>
      </c>
    </row>
    <row r="115" spans="1:7" x14ac:dyDescent="0.25">
      <c r="A115" t="s">
        <v>389</v>
      </c>
      <c r="B115" t="s">
        <v>172</v>
      </c>
      <c r="C115" s="3" t="e" vm="144">
        <f>_xlfn.XLOOKUP(Table_Table5[[#This Row],[Country]],Table8[Country Code],Table8[Flag])</f>
        <v>#VALUE!</v>
      </c>
      <c r="D115" t="s">
        <v>159</v>
      </c>
      <c r="E115" t="s">
        <v>15</v>
      </c>
      <c r="F115" s="3" t="e" vm="145">
        <f>_xlfn.XLOOKUP(Table_Table5[[#This Row],[Team]],Table1[Team],Table1[Jersey])</f>
        <v>#VALUE!</v>
      </c>
      <c r="G115" t="str">
        <f>_xlfn.XLOOKUP(Table_Table5[[#This Row],[Rider]],Table_PreviousPerformance[FirstName LastName],Table_PreviousPerformance[Best GC result],"N/A")</f>
        <v>N/A</v>
      </c>
    </row>
    <row r="116" spans="1:7" x14ac:dyDescent="0.25">
      <c r="A116" t="s">
        <v>414</v>
      </c>
      <c r="B116" t="s">
        <v>187</v>
      </c>
      <c r="C116" s="3" t="e" vm="151">
        <f>_xlfn.XLOOKUP(Table_Table5[[#This Row],[Country]],Table8[Country Code],Table8[Flag])</f>
        <v>#VALUE!</v>
      </c>
      <c r="D116" t="s">
        <v>6</v>
      </c>
      <c r="E116" t="s">
        <v>15</v>
      </c>
      <c r="F116" s="3" t="e" vm="126">
        <f>_xlfn.XLOOKUP(Table_Table5[[#This Row],[Team]],Table1[Team],Table1[Jersey])</f>
        <v>#VALUE!</v>
      </c>
      <c r="G116">
        <f>_xlfn.XLOOKUP(Table_Table5[[#This Row],[Rider]],Table_PreviousPerformance[FirstName LastName],Table_PreviousPerformance[Best GC result],"N/A")</f>
        <v>18</v>
      </c>
    </row>
    <row r="117" spans="1:7" x14ac:dyDescent="0.25">
      <c r="A117" t="s">
        <v>449</v>
      </c>
      <c r="B117" t="s">
        <v>164</v>
      </c>
      <c r="C117" s="3" t="e" vm="142">
        <f>_xlfn.XLOOKUP(Table_Table5[[#This Row],[Country]],Table8[Country Code],Table8[Flag])</f>
        <v>#VALUE!</v>
      </c>
      <c r="D117" t="s">
        <v>10</v>
      </c>
      <c r="E117" t="s">
        <v>15</v>
      </c>
      <c r="F117" s="3" t="e" vm="143">
        <f>_xlfn.XLOOKUP(Table_Table5[[#This Row],[Team]],Table1[Team],Table1[Jersey])</f>
        <v>#VALUE!</v>
      </c>
      <c r="G117">
        <f>_xlfn.XLOOKUP(Table_Table5[[#This Row],[Rider]],Table_PreviousPerformance[FirstName LastName],Table_PreviousPerformance[Best GC result],"N/A")</f>
        <v>80</v>
      </c>
    </row>
    <row r="118" spans="1:7" x14ac:dyDescent="0.25">
      <c r="A118" t="s">
        <v>415</v>
      </c>
      <c r="B118" t="s">
        <v>188</v>
      </c>
      <c r="C118" s="3" t="e" vm="160">
        <f>_xlfn.XLOOKUP(Table_Table5[[#This Row],[Country]],Table8[Country Code],Table8[Flag])</f>
        <v>#VALUE!</v>
      </c>
      <c r="D118" t="s">
        <v>6</v>
      </c>
      <c r="E118" t="s">
        <v>15</v>
      </c>
      <c r="F118" s="3" t="e" vm="126">
        <f>_xlfn.XLOOKUP(Table_Table5[[#This Row],[Team]],Table1[Team],Table1[Jersey])</f>
        <v>#VALUE!</v>
      </c>
      <c r="G118" t="str">
        <f>_xlfn.XLOOKUP(Table_Table5[[#This Row],[Rider]],Table_PreviousPerformance[FirstName LastName],Table_PreviousPerformance[Best GC result],"N/A")</f>
        <v>N/A</v>
      </c>
    </row>
    <row r="119" spans="1:7" x14ac:dyDescent="0.25">
      <c r="A119" t="s">
        <v>434</v>
      </c>
      <c r="B119" t="s">
        <v>164</v>
      </c>
      <c r="C119" s="3" t="e" vm="142">
        <f>_xlfn.XLOOKUP(Table_Table5[[#This Row],[Country]],Table8[Country Code],Table8[Flag])</f>
        <v>#VALUE!</v>
      </c>
      <c r="D119" t="s">
        <v>8</v>
      </c>
      <c r="E119" t="s">
        <v>15</v>
      </c>
      <c r="F119" s="3" t="e" vm="156">
        <f>_xlfn.XLOOKUP(Table_Table5[[#This Row],[Team]],Table1[Team],Table1[Jersey])</f>
        <v>#VALUE!</v>
      </c>
      <c r="G119">
        <f>_xlfn.XLOOKUP(Table_Table5[[#This Row],[Rider]],Table_PreviousPerformance[FirstName LastName],Table_PreviousPerformance[Best GC result],"N/A")</f>
        <v>20</v>
      </c>
    </row>
    <row r="120" spans="1:7" x14ac:dyDescent="0.25">
      <c r="A120" t="s">
        <v>362</v>
      </c>
      <c r="B120" t="s">
        <v>165</v>
      </c>
      <c r="C120" s="3" t="e" vm="146">
        <f>_xlfn.XLOOKUP(Table_Table5[[#This Row],[Country]],Table8[Country Code],Table8[Flag])</f>
        <v>#VALUE!</v>
      </c>
      <c r="D120" t="s">
        <v>142</v>
      </c>
      <c r="E120" t="s">
        <v>15</v>
      </c>
      <c r="F120" s="3" t="e" vm="141">
        <f>_xlfn.XLOOKUP(Table_Table5[[#This Row],[Team]],Table1[Team],Table1[Jersey])</f>
        <v>#VALUE!</v>
      </c>
      <c r="G120">
        <f>_xlfn.XLOOKUP(Table_Table5[[#This Row],[Rider]],Table_PreviousPerformance[FirstName LastName],Table_PreviousPerformance[Best GC result],"N/A")</f>
        <v>7</v>
      </c>
    </row>
    <row r="121" spans="1:7" x14ac:dyDescent="0.25">
      <c r="A121" t="s">
        <v>399</v>
      </c>
      <c r="B121" t="s">
        <v>185</v>
      </c>
      <c r="C121" s="3" t="e" vm="161">
        <f>_xlfn.XLOOKUP(Table_Table5[[#This Row],[Country]],Table8[Country Code],Table8[Flag])</f>
        <v>#VALUE!</v>
      </c>
      <c r="D121" t="s">
        <v>3</v>
      </c>
      <c r="E121" t="s">
        <v>15</v>
      </c>
      <c r="F121" s="3" t="e" vm="138">
        <f>_xlfn.XLOOKUP(Table_Table5[[#This Row],[Team]],Table1[Team],Table1[Jersey])</f>
        <v>#VALUE!</v>
      </c>
      <c r="G121">
        <f>_xlfn.XLOOKUP(Table_Table5[[#This Row],[Rider]],Table_PreviousPerformance[FirstName LastName],Table_PreviousPerformance[Best GC result],"N/A")</f>
        <v>3</v>
      </c>
    </row>
    <row r="122" spans="1:7" x14ac:dyDescent="0.25">
      <c r="A122" t="s">
        <v>379</v>
      </c>
      <c r="B122" t="s">
        <v>163</v>
      </c>
      <c r="C122" s="3" t="e" vm="125">
        <f>_xlfn.XLOOKUP(Table_Table5[[#This Row],[Country]],Table8[Country Code],Table8[Flag])</f>
        <v>#VALUE!</v>
      </c>
      <c r="D122" t="s">
        <v>90</v>
      </c>
      <c r="E122" t="s">
        <v>15</v>
      </c>
      <c r="F122" s="3" t="e" vm="139">
        <f>_xlfn.XLOOKUP(Table_Table5[[#This Row],[Team]],Table1[Team],Table1[Jersey])</f>
        <v>#VALUE!</v>
      </c>
      <c r="G122">
        <f>_xlfn.XLOOKUP(Table_Table5[[#This Row],[Rider]],Table_PreviousPerformance[FirstName LastName],Table_PreviousPerformance[Best GC result],"N/A")</f>
        <v>104</v>
      </c>
    </row>
    <row r="123" spans="1:7" x14ac:dyDescent="0.25">
      <c r="A123" t="s">
        <v>396</v>
      </c>
      <c r="B123" t="s">
        <v>176</v>
      </c>
      <c r="C123" s="3" t="e" vm="136">
        <f>_xlfn.XLOOKUP(Table_Table5[[#This Row],[Country]],Table8[Country Code],Table8[Flag])</f>
        <v>#VALUE!</v>
      </c>
      <c r="D123" t="s">
        <v>3</v>
      </c>
      <c r="E123" t="s">
        <v>15</v>
      </c>
      <c r="F123" s="3" t="e" vm="138">
        <f>_xlfn.XLOOKUP(Table_Table5[[#This Row],[Team]],Table1[Team],Table1[Jersey])</f>
        <v>#VALUE!</v>
      </c>
      <c r="G123">
        <f>_xlfn.XLOOKUP(Table_Table5[[#This Row],[Rider]],Table_PreviousPerformance[FirstName LastName],Table_PreviousPerformance[Best GC result],"N/A")</f>
        <v>56</v>
      </c>
    </row>
    <row r="124" spans="1:7" x14ac:dyDescent="0.25">
      <c r="A124" t="s">
        <v>492</v>
      </c>
      <c r="B124" t="s">
        <v>172</v>
      </c>
      <c r="C124" s="3" t="e" vm="144">
        <f>_xlfn.XLOOKUP(Table_Table5[[#This Row],[Country]],Table8[Country Code],Table8[Flag])</f>
        <v>#VALUE!</v>
      </c>
      <c r="D124" t="s">
        <v>157</v>
      </c>
      <c r="E124" t="s">
        <v>15</v>
      </c>
      <c r="F124" s="3" t="e" vm="155">
        <f>_xlfn.XLOOKUP(Table_Table5[[#This Row],[Team]],Table1[Team],Table1[Jersey])</f>
        <v>#VALUE!</v>
      </c>
      <c r="G124">
        <f>_xlfn.XLOOKUP(Table_Table5[[#This Row],[Rider]],Table_PreviousPerformance[FirstName LastName],Table_PreviousPerformance[Best GC result],"N/A")</f>
        <v>4</v>
      </c>
    </row>
    <row r="125" spans="1:7" x14ac:dyDescent="0.25">
      <c r="A125" t="s">
        <v>368</v>
      </c>
      <c r="B125" t="s">
        <v>180</v>
      </c>
      <c r="C125" s="3" t="e" vm="117">
        <f>_xlfn.XLOOKUP(Table_Table5[[#This Row],[Country]],Table8[Country Code],Table8[Flag])</f>
        <v>#VALUE!</v>
      </c>
      <c r="D125" t="s">
        <v>145</v>
      </c>
      <c r="E125" t="s">
        <v>15</v>
      </c>
      <c r="F125" s="3" t="e" vm="134">
        <f>_xlfn.XLOOKUP(Table_Table5[[#This Row],[Team]],Table1[Team],Table1[Jersey])</f>
        <v>#VALUE!</v>
      </c>
      <c r="G125">
        <f>_xlfn.XLOOKUP(Table_Table5[[#This Row],[Rider]],Table_PreviousPerformance[FirstName LastName],Table_PreviousPerformance[Best GC result],"N/A")</f>
        <v>31</v>
      </c>
    </row>
    <row r="126" spans="1:7" x14ac:dyDescent="0.25">
      <c r="A126" t="s">
        <v>397</v>
      </c>
      <c r="B126" t="s">
        <v>183</v>
      </c>
      <c r="C126" s="3" t="e" vm="153">
        <f>_xlfn.XLOOKUP(Table_Table5[[#This Row],[Country]],Table8[Country Code],Table8[Flag])</f>
        <v>#VALUE!</v>
      </c>
      <c r="D126" t="s">
        <v>3</v>
      </c>
      <c r="E126" t="s">
        <v>15</v>
      </c>
      <c r="F126" s="3" t="e" vm="138">
        <f>_xlfn.XLOOKUP(Table_Table5[[#This Row],[Team]],Table1[Team],Table1[Jersey])</f>
        <v>#VALUE!</v>
      </c>
      <c r="G126">
        <f>_xlfn.XLOOKUP(Table_Table5[[#This Row],[Rider]],Table_PreviousPerformance[FirstName LastName],Table_PreviousPerformance[Best GC result],"N/A")</f>
        <v>2</v>
      </c>
    </row>
    <row r="127" spans="1:7" x14ac:dyDescent="0.25">
      <c r="A127" t="s">
        <v>456</v>
      </c>
      <c r="B127" t="s">
        <v>168</v>
      </c>
      <c r="C127" s="3" t="e" vm="122">
        <f>_xlfn.XLOOKUP(Table_Table5[[#This Row],[Country]],Table8[Country Code],Table8[Flag])</f>
        <v>#VALUE!</v>
      </c>
      <c r="D127" t="s">
        <v>10</v>
      </c>
      <c r="E127" t="s">
        <v>15</v>
      </c>
      <c r="F127" s="3" t="e" vm="143">
        <f>_xlfn.XLOOKUP(Table_Table5[[#This Row],[Team]],Table1[Team],Table1[Jersey])</f>
        <v>#VALUE!</v>
      </c>
      <c r="G127">
        <f>_xlfn.XLOOKUP(Table_Table5[[#This Row],[Rider]],Table_PreviousPerformance[FirstName LastName],Table_PreviousPerformance[Best GC result],"N/A")</f>
        <v>129</v>
      </c>
    </row>
    <row r="128" spans="1:7" x14ac:dyDescent="0.25">
      <c r="A128" t="s">
        <v>470</v>
      </c>
      <c r="B128" t="s">
        <v>172</v>
      </c>
      <c r="C128" s="3" t="e" vm="144">
        <f>_xlfn.XLOOKUP(Table_Table5[[#This Row],[Country]],Table8[Country Code],Table8[Flag])</f>
        <v>#VALUE!</v>
      </c>
      <c r="D128" t="s">
        <v>9</v>
      </c>
      <c r="E128" t="s">
        <v>72</v>
      </c>
      <c r="F128" s="3" t="e" vm="120">
        <f>_xlfn.XLOOKUP(Table_Table5[[#This Row],[Team]],Table1[Team],Table1[Jersey])</f>
        <v>#VALUE!</v>
      </c>
      <c r="G128">
        <f>_xlfn.XLOOKUP(Table_Table5[[#This Row],[Rider]],Table_PreviousPerformance[FirstName LastName],Table_PreviousPerformance[Best GC result],"N/A")</f>
        <v>132</v>
      </c>
    </row>
    <row r="129" spans="1:7" x14ac:dyDescent="0.25">
      <c r="A129" t="s">
        <v>373</v>
      </c>
      <c r="B129" t="s">
        <v>164</v>
      </c>
      <c r="C129" s="3" t="e" vm="142">
        <f>_xlfn.XLOOKUP(Table_Table5[[#This Row],[Country]],Table8[Country Code],Table8[Flag])</f>
        <v>#VALUE!</v>
      </c>
      <c r="D129" t="s">
        <v>151</v>
      </c>
      <c r="E129" t="s">
        <v>15</v>
      </c>
      <c r="F129" s="3" t="e" vm="121">
        <f>_xlfn.XLOOKUP(Table_Table5[[#This Row],[Team]],Table1[Team],Table1[Jersey])</f>
        <v>#VALUE!</v>
      </c>
      <c r="G129" t="str">
        <f>_xlfn.XLOOKUP(Table_Table5[[#This Row],[Rider]],Table_PreviousPerformance[FirstName LastName],Table_PreviousPerformance[Best GC result],"N/A")</f>
        <v>N/A</v>
      </c>
    </row>
    <row r="130" spans="1:7" x14ac:dyDescent="0.25">
      <c r="A130" t="s">
        <v>372</v>
      </c>
      <c r="B130" t="s">
        <v>172</v>
      </c>
      <c r="C130" s="3" t="e" vm="144">
        <f>_xlfn.XLOOKUP(Table_Table5[[#This Row],[Country]],Table8[Country Code],Table8[Flag])</f>
        <v>#VALUE!</v>
      </c>
      <c r="D130" t="s">
        <v>151</v>
      </c>
      <c r="E130" t="s">
        <v>15</v>
      </c>
      <c r="F130" s="3" t="e" vm="121">
        <f>_xlfn.XLOOKUP(Table_Table5[[#This Row],[Team]],Table1[Team],Table1[Jersey])</f>
        <v>#VALUE!</v>
      </c>
      <c r="G130" t="str">
        <f>_xlfn.XLOOKUP(Table_Table5[[#This Row],[Rider]],Table_PreviousPerformance[FirstName LastName],Table_PreviousPerformance[Best GC result],"N/A")</f>
        <v>N/A</v>
      </c>
    </row>
    <row r="131" spans="1:7" x14ac:dyDescent="0.25">
      <c r="A131" t="s">
        <v>413</v>
      </c>
      <c r="B131" t="s">
        <v>178</v>
      </c>
      <c r="C131" s="3" t="e" vm="129">
        <f>_xlfn.XLOOKUP(Table_Table5[[#This Row],[Country]],Table8[Country Code],Table8[Flag])</f>
        <v>#VALUE!</v>
      </c>
      <c r="D131" t="s">
        <v>5</v>
      </c>
      <c r="E131" t="s">
        <v>15</v>
      </c>
      <c r="F131" s="3" t="e" vm="135">
        <f>_xlfn.XLOOKUP(Table_Table5[[#This Row],[Team]],Table1[Team],Table1[Jersey])</f>
        <v>#VALUE!</v>
      </c>
      <c r="G131" t="str">
        <f>_xlfn.XLOOKUP(Table_Table5[[#This Row],[Rider]],Table_PreviousPerformance[FirstName LastName],Table_PreviousPerformance[Best GC result],"N/A")</f>
        <v>N/A</v>
      </c>
    </row>
    <row r="132" spans="1:7" x14ac:dyDescent="0.25">
      <c r="A132" t="s">
        <v>416</v>
      </c>
      <c r="B132" t="s">
        <v>147</v>
      </c>
      <c r="C132" s="3" t="e" vm="162">
        <f>_xlfn.XLOOKUP(Table_Table5[[#This Row],[Country]],Table8[Country Code],Table8[Flag])</f>
        <v>#VALUE!</v>
      </c>
      <c r="D132" t="s">
        <v>6</v>
      </c>
      <c r="E132" t="s">
        <v>15</v>
      </c>
      <c r="F132" s="3" t="e" vm="126">
        <f>_xlfn.XLOOKUP(Table_Table5[[#This Row],[Team]],Table1[Team],Table1[Jersey])</f>
        <v>#VALUE!</v>
      </c>
      <c r="G132">
        <f>_xlfn.XLOOKUP(Table_Table5[[#This Row],[Rider]],Table_PreviousPerformance[FirstName LastName],Table_PreviousPerformance[Best GC result],"N/A")</f>
        <v>7</v>
      </c>
    </row>
    <row r="133" spans="1:7" x14ac:dyDescent="0.25">
      <c r="A133" t="s">
        <v>437</v>
      </c>
      <c r="B133" t="s">
        <v>177</v>
      </c>
      <c r="C133" s="3" t="e" vm="119">
        <f>_xlfn.XLOOKUP(Table_Table5[[#This Row],[Country]],Table8[Country Code],Table8[Flag])</f>
        <v>#VALUE!</v>
      </c>
      <c r="D133" t="s">
        <v>12</v>
      </c>
      <c r="E133" t="s">
        <v>15</v>
      </c>
      <c r="F133" s="3" t="e" vm="123">
        <f>_xlfn.XLOOKUP(Table_Table5[[#This Row],[Team]],Table1[Team],Table1[Jersey])</f>
        <v>#VALUE!</v>
      </c>
      <c r="G133">
        <f>_xlfn.XLOOKUP(Table_Table5[[#This Row],[Rider]],Table_PreviousPerformance[FirstName LastName],Table_PreviousPerformance[Best GC result],"N/A")</f>
        <v>31</v>
      </c>
    </row>
    <row r="134" spans="1:7" x14ac:dyDescent="0.25">
      <c r="A134" t="s">
        <v>382</v>
      </c>
      <c r="B134" t="s">
        <v>163</v>
      </c>
      <c r="C134" s="3" t="e" vm="125">
        <f>_xlfn.XLOOKUP(Table_Table5[[#This Row],[Country]],Table8[Country Code],Table8[Flag])</f>
        <v>#VALUE!</v>
      </c>
      <c r="D134" t="s">
        <v>90</v>
      </c>
      <c r="E134" t="s">
        <v>15</v>
      </c>
      <c r="F134" s="3" t="e" vm="139">
        <f>_xlfn.XLOOKUP(Table_Table5[[#This Row],[Team]],Table1[Team],Table1[Jersey])</f>
        <v>#VALUE!</v>
      </c>
      <c r="G134">
        <f>_xlfn.XLOOKUP(Table_Table5[[#This Row],[Rider]],Table_PreviousPerformance[FirstName LastName],Table_PreviousPerformance[Best GC result],"N/A")</f>
        <v>8</v>
      </c>
    </row>
    <row r="135" spans="1:7" x14ac:dyDescent="0.25">
      <c r="A135" t="s">
        <v>500</v>
      </c>
      <c r="B135" t="s">
        <v>144</v>
      </c>
      <c r="C135" s="3" t="e" vm="157">
        <f>_xlfn.XLOOKUP(Table_Table5[[#This Row],[Country]],Table8[Country Code],Table8[Flag])</f>
        <v>#VALUE!</v>
      </c>
      <c r="D135" t="s">
        <v>160</v>
      </c>
      <c r="E135" t="s">
        <v>15</v>
      </c>
      <c r="F135" s="3" t="e" vm="131">
        <f>_xlfn.XLOOKUP(Table_Table5[[#This Row],[Team]],Table1[Team],Table1[Jersey])</f>
        <v>#VALUE!</v>
      </c>
      <c r="G135">
        <f>_xlfn.XLOOKUP(Table_Table5[[#This Row],[Rider]],Table_PreviousPerformance[FirstName LastName],Table_PreviousPerformance[Best GC result],"N/A")</f>
        <v>7</v>
      </c>
    </row>
    <row r="136" spans="1:7" x14ac:dyDescent="0.25">
      <c r="A136" t="s">
        <v>386</v>
      </c>
      <c r="B136" t="s">
        <v>163</v>
      </c>
      <c r="C136" s="3" t="e" vm="125">
        <f>_xlfn.XLOOKUP(Table_Table5[[#This Row],[Country]],Table8[Country Code],Table8[Flag])</f>
        <v>#VALUE!</v>
      </c>
      <c r="D136" t="s">
        <v>90</v>
      </c>
      <c r="E136" t="s">
        <v>15</v>
      </c>
      <c r="F136" s="3" t="e" vm="139">
        <f>_xlfn.XLOOKUP(Table_Table5[[#This Row],[Team]],Table1[Team],Table1[Jersey])</f>
        <v>#VALUE!</v>
      </c>
      <c r="G136" t="str">
        <f>_xlfn.XLOOKUP(Table_Table5[[#This Row],[Rider]],Table_PreviousPerformance[FirstName LastName],Table_PreviousPerformance[Best GC result],"N/A")</f>
        <v>N/A</v>
      </c>
    </row>
    <row r="137" spans="1:7" x14ac:dyDescent="0.25">
      <c r="A137" t="s">
        <v>490</v>
      </c>
      <c r="B137" t="s">
        <v>174</v>
      </c>
      <c r="C137" s="3" t="e" vm="127">
        <f>_xlfn.XLOOKUP(Table_Table5[[#This Row],[Country]],Table8[Country Code],Table8[Flag])</f>
        <v>#VALUE!</v>
      </c>
      <c r="D137" t="s">
        <v>162</v>
      </c>
      <c r="E137" t="s">
        <v>72</v>
      </c>
      <c r="F137" s="3" t="e" vm="128">
        <f>_xlfn.XLOOKUP(Table_Table5[[#This Row],[Team]],Table1[Team],Table1[Jersey])</f>
        <v>#VALUE!</v>
      </c>
      <c r="G137">
        <f>_xlfn.XLOOKUP(Table_Table5[[#This Row],[Rider]],Table_PreviousPerformance[FirstName LastName],Table_PreviousPerformance[Best GC result],"N/A")</f>
        <v>101</v>
      </c>
    </row>
    <row r="138" spans="1:7" x14ac:dyDescent="0.25">
      <c r="A138" t="s">
        <v>444</v>
      </c>
      <c r="B138" t="s">
        <v>143</v>
      </c>
      <c r="C138" s="3" t="e" vm="140">
        <f>_xlfn.XLOOKUP(Table_Table5[[#This Row],[Country]],Table8[Country Code],Table8[Flag])</f>
        <v>#VALUE!</v>
      </c>
      <c r="D138" t="s">
        <v>149</v>
      </c>
      <c r="E138" t="s">
        <v>15</v>
      </c>
      <c r="F138" s="3" t="e" vm="130">
        <f>_xlfn.XLOOKUP(Table_Table5[[#This Row],[Team]],Table1[Team],Table1[Jersey])</f>
        <v>#VALUE!</v>
      </c>
      <c r="G138">
        <f>_xlfn.XLOOKUP(Table_Table5[[#This Row],[Rider]],Table_PreviousPerformance[FirstName LastName],Table_PreviousPerformance[Best GC result],"N/A")</f>
        <v>20</v>
      </c>
    </row>
    <row r="139" spans="1:7" x14ac:dyDescent="0.25">
      <c r="A139" t="s">
        <v>404</v>
      </c>
      <c r="B139" t="s">
        <v>163</v>
      </c>
      <c r="C139" s="3" t="e" vm="125">
        <f>_xlfn.XLOOKUP(Table_Table5[[#This Row],[Country]],Table8[Country Code],Table8[Flag])</f>
        <v>#VALUE!</v>
      </c>
      <c r="D139" t="s">
        <v>4</v>
      </c>
      <c r="E139" t="s">
        <v>15</v>
      </c>
      <c r="F139" s="3" t="e" vm="132">
        <f>_xlfn.XLOOKUP(Table_Table5[[#This Row],[Team]],Table1[Team],Table1[Jersey])</f>
        <v>#VALUE!</v>
      </c>
      <c r="G139">
        <f>_xlfn.XLOOKUP(Table_Table5[[#This Row],[Rider]],Table_PreviousPerformance[FirstName LastName],Table_PreviousPerformance[Best GC result],"N/A")</f>
        <v>10</v>
      </c>
    </row>
    <row r="140" spans="1:7" x14ac:dyDescent="0.25">
      <c r="A140" t="s">
        <v>365</v>
      </c>
      <c r="B140" t="s">
        <v>178</v>
      </c>
      <c r="C140" s="3" t="e" vm="129">
        <f>_xlfn.XLOOKUP(Table_Table5[[#This Row],[Country]],Table8[Country Code],Table8[Flag])</f>
        <v>#VALUE!</v>
      </c>
      <c r="D140" t="s">
        <v>145</v>
      </c>
      <c r="E140" t="s">
        <v>15</v>
      </c>
      <c r="F140" s="3" t="e" vm="134">
        <f>_xlfn.XLOOKUP(Table_Table5[[#This Row],[Team]],Table1[Team],Table1[Jersey])</f>
        <v>#VALUE!</v>
      </c>
      <c r="G140">
        <f>_xlfn.XLOOKUP(Table_Table5[[#This Row],[Rider]],Table_PreviousPerformance[FirstName LastName],Table_PreviousPerformance[Best GC result],"N/A")</f>
        <v>9</v>
      </c>
    </row>
    <row r="141" spans="1:7" x14ac:dyDescent="0.25">
      <c r="A141" t="s">
        <v>403</v>
      </c>
      <c r="B141" t="s">
        <v>186</v>
      </c>
      <c r="C141" s="3" t="e" vm="163">
        <f>_xlfn.XLOOKUP(Table_Table5[[#This Row],[Country]],Table8[Country Code],Table8[Flag])</f>
        <v>#VALUE!</v>
      </c>
      <c r="D141" t="s">
        <v>4</v>
      </c>
      <c r="E141" t="s">
        <v>15</v>
      </c>
      <c r="F141" s="3" t="e" vm="132">
        <f>_xlfn.XLOOKUP(Table_Table5[[#This Row],[Team]],Table1[Team],Table1[Jersey])</f>
        <v>#VALUE!</v>
      </c>
      <c r="G141">
        <f>_xlfn.XLOOKUP(Table_Table5[[#This Row],[Rider]],Table_PreviousPerformance[FirstName LastName],Table_PreviousPerformance[Best GC result],"N/A")</f>
        <v>32</v>
      </c>
    </row>
    <row r="142" spans="1:7" x14ac:dyDescent="0.25">
      <c r="A142" t="s">
        <v>421</v>
      </c>
      <c r="B142" t="s">
        <v>168</v>
      </c>
      <c r="C142" s="3" t="e" vm="122">
        <f>_xlfn.XLOOKUP(Table_Table5[[#This Row],[Country]],Table8[Country Code],Table8[Flag])</f>
        <v>#VALUE!</v>
      </c>
      <c r="D142" t="s">
        <v>160</v>
      </c>
      <c r="E142" t="s">
        <v>15</v>
      </c>
      <c r="F142" s="3" t="e" vm="131">
        <f>_xlfn.XLOOKUP(Table_Table5[[#This Row],[Team]],Table1[Team],Table1[Jersey])</f>
        <v>#VALUE!</v>
      </c>
      <c r="G142">
        <f>_xlfn.XLOOKUP(Table_Table5[[#This Row],[Rider]],Table_PreviousPerformance[FirstName LastName],Table_PreviousPerformance[Best GC result],"N/A")</f>
        <v>116</v>
      </c>
    </row>
    <row r="143" spans="1:7" x14ac:dyDescent="0.25">
      <c r="A143" t="s">
        <v>390</v>
      </c>
      <c r="B143" t="s">
        <v>163</v>
      </c>
      <c r="C143" s="3" t="e" vm="125">
        <f>_xlfn.XLOOKUP(Table_Table5[[#This Row],[Country]],Table8[Country Code],Table8[Flag])</f>
        <v>#VALUE!</v>
      </c>
      <c r="D143" t="s">
        <v>159</v>
      </c>
      <c r="E143" t="s">
        <v>15</v>
      </c>
      <c r="F143" s="3" t="e" vm="145">
        <f>_xlfn.XLOOKUP(Table_Table5[[#This Row],[Team]],Table1[Team],Table1[Jersey])</f>
        <v>#VALUE!</v>
      </c>
      <c r="G143">
        <f>_xlfn.XLOOKUP(Table_Table5[[#This Row],[Rider]],Table_PreviousPerformance[FirstName LastName],Table_PreviousPerformance[Best GC result],"N/A")</f>
        <v>2</v>
      </c>
    </row>
    <row r="144" spans="1:7" x14ac:dyDescent="0.25">
      <c r="A144" t="s">
        <v>367</v>
      </c>
      <c r="B144" t="s">
        <v>178</v>
      </c>
      <c r="C144" s="3" t="e" vm="129">
        <f>_xlfn.XLOOKUP(Table_Table5[[#This Row],[Country]],Table8[Country Code],Table8[Flag])</f>
        <v>#VALUE!</v>
      </c>
      <c r="D144" t="s">
        <v>145</v>
      </c>
      <c r="E144" t="s">
        <v>15</v>
      </c>
      <c r="F144" s="3" t="e" vm="134">
        <f>_xlfn.XLOOKUP(Table_Table5[[#This Row],[Team]],Table1[Team],Table1[Jersey])</f>
        <v>#VALUE!</v>
      </c>
      <c r="G144">
        <f>_xlfn.XLOOKUP(Table_Table5[[#This Row],[Rider]],Table_PreviousPerformance[FirstName LastName],Table_PreviousPerformance[Best GC result],"N/A")</f>
        <v>4</v>
      </c>
    </row>
    <row r="145" spans="1:7" x14ac:dyDescent="0.25">
      <c r="A145" t="s">
        <v>401</v>
      </c>
      <c r="B145" t="s">
        <v>163</v>
      </c>
      <c r="C145" s="3" t="e" vm="125">
        <f>_xlfn.XLOOKUP(Table_Table5[[#This Row],[Country]],Table8[Country Code],Table8[Flag])</f>
        <v>#VALUE!</v>
      </c>
      <c r="D145" t="s">
        <v>4</v>
      </c>
      <c r="E145" t="s">
        <v>15</v>
      </c>
      <c r="F145" s="3" t="e" vm="132">
        <f>_xlfn.XLOOKUP(Table_Table5[[#This Row],[Team]],Table1[Team],Table1[Jersey])</f>
        <v>#VALUE!</v>
      </c>
      <c r="G145">
        <f>_xlfn.XLOOKUP(Table_Table5[[#This Row],[Rider]],Table_PreviousPerformance[FirstName LastName],Table_PreviousPerformance[Best GC result],"N/A")</f>
        <v>4</v>
      </c>
    </row>
    <row r="146" spans="1:7" x14ac:dyDescent="0.25">
      <c r="A146" t="s">
        <v>405</v>
      </c>
      <c r="B146" t="s">
        <v>163</v>
      </c>
      <c r="C146" s="3" t="e" vm="125">
        <f>_xlfn.XLOOKUP(Table_Table5[[#This Row],[Country]],Table8[Country Code],Table8[Flag])</f>
        <v>#VALUE!</v>
      </c>
      <c r="D146" t="s">
        <v>4</v>
      </c>
      <c r="E146" t="s">
        <v>15</v>
      </c>
      <c r="F146" s="3" t="e" vm="132">
        <f>_xlfn.XLOOKUP(Table_Table5[[#This Row],[Team]],Table1[Team],Table1[Jersey])</f>
        <v>#VALUE!</v>
      </c>
      <c r="G146">
        <f>_xlfn.XLOOKUP(Table_Table5[[#This Row],[Rider]],Table_PreviousPerformance[FirstName LastName],Table_PreviousPerformance[Best GC result],"N/A")</f>
        <v>3</v>
      </c>
    </row>
    <row r="147" spans="1:7" x14ac:dyDescent="0.25">
      <c r="A147" t="s">
        <v>498</v>
      </c>
      <c r="B147" t="s">
        <v>144</v>
      </c>
      <c r="C147" s="3" t="e" vm="157">
        <f>_xlfn.XLOOKUP(Table_Table5[[#This Row],[Country]],Table8[Country Code],Table8[Flag])</f>
        <v>#VALUE!</v>
      </c>
      <c r="D147" t="s">
        <v>5</v>
      </c>
      <c r="E147" t="s">
        <v>15</v>
      </c>
      <c r="F147" s="3" t="e" vm="135">
        <f>_xlfn.XLOOKUP(Table_Table5[[#This Row],[Team]],Table1[Team],Table1[Jersey])</f>
        <v>#VALUE!</v>
      </c>
      <c r="G147">
        <f>_xlfn.XLOOKUP(Table_Table5[[#This Row],[Rider]],Table_PreviousPerformance[FirstName LastName],Table_PreviousPerformance[Best GC result],"N/A")</f>
        <v>16</v>
      </c>
    </row>
    <row r="148" spans="1:7" x14ac:dyDescent="0.25">
      <c r="A148" t="s">
        <v>352</v>
      </c>
      <c r="B148" t="s">
        <v>168</v>
      </c>
      <c r="C148" s="3" t="e" vm="122">
        <f>_xlfn.XLOOKUP(Table_Table5[[#This Row],[Country]],Table8[Country Code],Table8[Flag])</f>
        <v>#VALUE!</v>
      </c>
      <c r="D148" t="s">
        <v>2</v>
      </c>
      <c r="E148" t="s">
        <v>15</v>
      </c>
      <c r="F148" s="3" t="e" vm="116">
        <f>_xlfn.XLOOKUP(Table_Table5[[#This Row],[Team]],Table1[Team],Table1[Jersey])</f>
        <v>#VALUE!</v>
      </c>
      <c r="G148">
        <f>_xlfn.XLOOKUP(Table_Table5[[#This Row],[Rider]],Table_PreviousPerformance[FirstName LastName],Table_PreviousPerformance[Best GC result],"N/A")</f>
        <v>0</v>
      </c>
    </row>
    <row r="149" spans="1:7" x14ac:dyDescent="0.25">
      <c r="A149" t="s">
        <v>445</v>
      </c>
      <c r="B149" t="s">
        <v>178</v>
      </c>
      <c r="C149" s="3" t="e" vm="129">
        <f>_xlfn.XLOOKUP(Table_Table5[[#This Row],[Country]],Table8[Country Code],Table8[Flag])</f>
        <v>#VALUE!</v>
      </c>
      <c r="D149" t="s">
        <v>149</v>
      </c>
      <c r="E149" t="s">
        <v>15</v>
      </c>
      <c r="F149" s="3" t="e" vm="130">
        <f>_xlfn.XLOOKUP(Table_Table5[[#This Row],[Team]],Table1[Team],Table1[Jersey])</f>
        <v>#VALUE!</v>
      </c>
      <c r="G149">
        <f>_xlfn.XLOOKUP(Table_Table5[[#This Row],[Rider]],Table_PreviousPerformance[FirstName LastName],Table_PreviousPerformance[Best GC result],"N/A")</f>
        <v>5</v>
      </c>
    </row>
    <row r="150" spans="1:7" x14ac:dyDescent="0.25">
      <c r="A150" t="s">
        <v>433</v>
      </c>
      <c r="B150" t="s">
        <v>163</v>
      </c>
      <c r="C150" s="3" t="e" vm="125">
        <f>_xlfn.XLOOKUP(Table_Table5[[#This Row],[Country]],Table8[Country Code],Table8[Flag])</f>
        <v>#VALUE!</v>
      </c>
      <c r="D150" t="s">
        <v>8</v>
      </c>
      <c r="E150" t="s">
        <v>15</v>
      </c>
      <c r="F150" s="3" t="e" vm="156">
        <f>_xlfn.XLOOKUP(Table_Table5[[#This Row],[Team]],Table1[Team],Table1[Jersey])</f>
        <v>#VALUE!</v>
      </c>
      <c r="G150">
        <f>_xlfn.XLOOKUP(Table_Table5[[#This Row],[Rider]],Table_PreviousPerformance[FirstName LastName],Table_PreviousPerformance[Best GC result],"N/A")</f>
        <v>74</v>
      </c>
    </row>
    <row r="151" spans="1:7" x14ac:dyDescent="0.25">
      <c r="A151" t="s">
        <v>457</v>
      </c>
      <c r="B151" t="s">
        <v>144</v>
      </c>
      <c r="C151" s="3" t="e" vm="157">
        <f>_xlfn.XLOOKUP(Table_Table5[[#This Row],[Country]],Table8[Country Code],Table8[Flag])</f>
        <v>#VALUE!</v>
      </c>
      <c r="D151" t="s">
        <v>161</v>
      </c>
      <c r="E151" t="s">
        <v>15</v>
      </c>
      <c r="F151" s="3" t="e" vm="118">
        <f>_xlfn.XLOOKUP(Table_Table5[[#This Row],[Team]],Table1[Team],Table1[Jersey])</f>
        <v>#VALUE!</v>
      </c>
      <c r="G151">
        <f>_xlfn.XLOOKUP(Table_Table5[[#This Row],[Rider]],Table_PreviousPerformance[FirstName LastName],Table_PreviousPerformance[Best GC result],"N/A")</f>
        <v>4</v>
      </c>
    </row>
    <row r="152" spans="1:7" x14ac:dyDescent="0.25">
      <c r="A152" t="s">
        <v>439</v>
      </c>
      <c r="B152" t="s">
        <v>176</v>
      </c>
      <c r="C152" s="3" t="e" vm="136">
        <f>_xlfn.XLOOKUP(Table_Table5[[#This Row],[Country]],Table8[Country Code],Table8[Flag])</f>
        <v>#VALUE!</v>
      </c>
      <c r="D152" t="s">
        <v>12</v>
      </c>
      <c r="E152" t="s">
        <v>15</v>
      </c>
      <c r="F152" s="3" t="e" vm="123">
        <f>_xlfn.XLOOKUP(Table_Table5[[#This Row],[Team]],Table1[Team],Table1[Jersey])</f>
        <v>#VALUE!</v>
      </c>
      <c r="G152" t="str">
        <f>_xlfn.XLOOKUP(Table_Table5[[#This Row],[Rider]],Table_PreviousPerformance[FirstName LastName],Table_PreviousPerformance[Best GC result],"N/A")</f>
        <v>N/A</v>
      </c>
    </row>
    <row r="153" spans="1:7" x14ac:dyDescent="0.25">
      <c r="A153" t="s">
        <v>440</v>
      </c>
      <c r="B153" t="s">
        <v>176</v>
      </c>
      <c r="C153" s="3" t="e" vm="136">
        <f>_xlfn.XLOOKUP(Table_Table5[[#This Row],[Country]],Table8[Country Code],Table8[Flag])</f>
        <v>#VALUE!</v>
      </c>
      <c r="D153" t="s">
        <v>12</v>
      </c>
      <c r="E153" t="s">
        <v>15</v>
      </c>
      <c r="F153" s="3" t="e" vm="123">
        <f>_xlfn.XLOOKUP(Table_Table5[[#This Row],[Team]],Table1[Team],Table1[Jersey])</f>
        <v>#VALUE!</v>
      </c>
      <c r="G153">
        <f>_xlfn.XLOOKUP(Table_Table5[[#This Row],[Rider]],Table_PreviousPerformance[FirstName LastName],Table_PreviousPerformance[Best GC result],"N/A")</f>
        <v>98</v>
      </c>
    </row>
    <row r="154" spans="1:7" x14ac:dyDescent="0.25">
      <c r="A154" t="s">
        <v>351</v>
      </c>
      <c r="B154" t="s">
        <v>164</v>
      </c>
      <c r="C154" s="3" t="e" vm="142">
        <f>_xlfn.XLOOKUP(Table_Table5[[#This Row],[Country]],Table8[Country Code],Table8[Flag])</f>
        <v>#VALUE!</v>
      </c>
      <c r="D154" t="s">
        <v>2</v>
      </c>
      <c r="E154" t="s">
        <v>15</v>
      </c>
      <c r="F154" s="3" t="e" vm="116">
        <f>_xlfn.XLOOKUP(Table_Table5[[#This Row],[Team]],Table1[Team],Table1[Jersey])</f>
        <v>#VALUE!</v>
      </c>
      <c r="G154">
        <f>_xlfn.XLOOKUP(Table_Table5[[#This Row],[Rider]],Table_PreviousPerformance[FirstName LastName],Table_PreviousPerformance[Best GC result],"N/A")</f>
        <v>91</v>
      </c>
    </row>
    <row r="155" spans="1:7" x14ac:dyDescent="0.25">
      <c r="A155" t="s">
        <v>429</v>
      </c>
      <c r="B155" t="s">
        <v>176</v>
      </c>
      <c r="C155" s="3" t="e" vm="136">
        <f>_xlfn.XLOOKUP(Table_Table5[[#This Row],[Country]],Table8[Country Code],Table8[Flag])</f>
        <v>#VALUE!</v>
      </c>
      <c r="D155" t="s">
        <v>8</v>
      </c>
      <c r="E155" t="s">
        <v>15</v>
      </c>
      <c r="F155" s="3" t="e" vm="156">
        <f>_xlfn.XLOOKUP(Table_Table5[[#This Row],[Team]],Table1[Team],Table1[Jersey])</f>
        <v>#VALUE!</v>
      </c>
      <c r="G155">
        <f>_xlfn.XLOOKUP(Table_Table5[[#This Row],[Rider]],Table_PreviousPerformance[FirstName LastName],Table_PreviousPerformance[Best GC result],"N/A")</f>
        <v>1</v>
      </c>
    </row>
    <row r="156" spans="1:7" x14ac:dyDescent="0.25">
      <c r="A156" t="s">
        <v>435</v>
      </c>
      <c r="B156" t="s">
        <v>164</v>
      </c>
      <c r="C156" s="3" t="e" vm="142">
        <f>_xlfn.XLOOKUP(Table_Table5[[#This Row],[Country]],Table8[Country Code],Table8[Flag])</f>
        <v>#VALUE!</v>
      </c>
      <c r="D156" t="s">
        <v>8</v>
      </c>
      <c r="E156" t="s">
        <v>15</v>
      </c>
      <c r="F156" s="3" t="e" vm="156">
        <f>_xlfn.XLOOKUP(Table_Table5[[#This Row],[Team]],Table1[Team],Table1[Jersey])</f>
        <v>#VALUE!</v>
      </c>
      <c r="G156">
        <f>_xlfn.XLOOKUP(Table_Table5[[#This Row],[Rider]],Table_PreviousPerformance[FirstName LastName],Table_PreviousPerformance[Best GC result],"N/A")</f>
        <v>19</v>
      </c>
    </row>
    <row r="157" spans="1:7" x14ac:dyDescent="0.25">
      <c r="A157" t="s">
        <v>460</v>
      </c>
      <c r="B157" t="s">
        <v>180</v>
      </c>
      <c r="C157" s="3" t="e" vm="117">
        <f>_xlfn.XLOOKUP(Table_Table5[[#This Row],[Country]],Table8[Country Code],Table8[Flag])</f>
        <v>#VALUE!</v>
      </c>
      <c r="D157" t="s">
        <v>161</v>
      </c>
      <c r="E157" t="s">
        <v>15</v>
      </c>
      <c r="F157" s="3" t="e" vm="118">
        <f>_xlfn.XLOOKUP(Table_Table5[[#This Row],[Team]],Table1[Team],Table1[Jersey])</f>
        <v>#VALUE!</v>
      </c>
      <c r="G157">
        <f>_xlfn.XLOOKUP(Table_Table5[[#This Row],[Rider]],Table_PreviousPerformance[FirstName LastName],Table_PreviousPerformance[Best GC result],"N/A")</f>
        <v>1</v>
      </c>
    </row>
  </sheetData>
  <phoneticPr fontId="1"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4F3B-4460-46C6-93A1-62DA542384D7}">
  <sheetPr codeName="Sheet5"/>
  <dimension ref="A1:K130"/>
  <sheetViews>
    <sheetView workbookViewId="0">
      <selection activeCell="D1" sqref="D1"/>
    </sheetView>
  </sheetViews>
  <sheetFormatPr defaultRowHeight="15" x14ac:dyDescent="0.25"/>
  <cols>
    <col min="1" max="1" width="4.28515625" bestFit="1" customWidth="1"/>
    <col min="2" max="2" width="24.28515625" bestFit="1" customWidth="1"/>
    <col min="3" max="3" width="24.28515625" customWidth="1"/>
    <col min="4" max="4" width="15.85546875" bestFit="1" customWidth="1"/>
    <col min="5" max="5" width="8.85546875" bestFit="1" customWidth="1"/>
    <col min="6" max="6" width="18" bestFit="1" customWidth="1"/>
    <col min="7" max="7" width="13.7109375" bestFit="1" customWidth="1"/>
    <col min="8" max="8" width="10.42578125" bestFit="1" customWidth="1"/>
    <col min="9" max="9" width="13.7109375" bestFit="1" customWidth="1"/>
  </cols>
  <sheetData>
    <row r="1" spans="1:11" x14ac:dyDescent="0.25">
      <c r="A1" t="s">
        <v>506</v>
      </c>
      <c r="B1" t="s">
        <v>14</v>
      </c>
      <c r="C1" t="s">
        <v>516</v>
      </c>
      <c r="D1" t="s">
        <v>507</v>
      </c>
      <c r="E1" t="s">
        <v>508</v>
      </c>
      <c r="F1" t="s">
        <v>509</v>
      </c>
      <c r="G1" t="s">
        <v>510</v>
      </c>
      <c r="H1" t="s">
        <v>511</v>
      </c>
      <c r="I1" t="s">
        <v>512</v>
      </c>
      <c r="K1" s="4" t="s">
        <v>515</v>
      </c>
    </row>
    <row r="2" spans="1:11" x14ac:dyDescent="0.25">
      <c r="A2">
        <v>1</v>
      </c>
      <c r="B2" t="s">
        <v>134</v>
      </c>
      <c r="C2" t="s">
        <v>273</v>
      </c>
      <c r="D2">
        <v>42</v>
      </c>
      <c r="F2">
        <v>1</v>
      </c>
      <c r="G2">
        <v>12</v>
      </c>
      <c r="H2">
        <v>91</v>
      </c>
      <c r="I2">
        <v>4953</v>
      </c>
    </row>
    <row r="3" spans="1:11" x14ac:dyDescent="0.25">
      <c r="A3">
        <v>2</v>
      </c>
      <c r="B3" t="s">
        <v>23</v>
      </c>
      <c r="C3" t="s">
        <v>281</v>
      </c>
      <c r="D3">
        <v>127</v>
      </c>
      <c r="F3">
        <v>1</v>
      </c>
      <c r="G3">
        <v>34</v>
      </c>
      <c r="H3">
        <v>56</v>
      </c>
      <c r="I3">
        <v>4371</v>
      </c>
    </row>
    <row r="4" spans="1:11" x14ac:dyDescent="0.25">
      <c r="A4">
        <v>3</v>
      </c>
      <c r="B4" t="s">
        <v>122</v>
      </c>
      <c r="C4" t="s">
        <v>235</v>
      </c>
      <c r="D4">
        <v>2</v>
      </c>
      <c r="F4">
        <v>1</v>
      </c>
      <c r="G4">
        <v>3</v>
      </c>
      <c r="H4">
        <v>29</v>
      </c>
      <c r="I4">
        <v>3267</v>
      </c>
    </row>
    <row r="5" spans="1:11" x14ac:dyDescent="0.25">
      <c r="A5">
        <v>4</v>
      </c>
      <c r="B5" t="s">
        <v>129</v>
      </c>
      <c r="C5" t="s">
        <v>495</v>
      </c>
      <c r="D5">
        <v>1</v>
      </c>
      <c r="E5">
        <v>2</v>
      </c>
      <c r="F5">
        <v>1</v>
      </c>
      <c r="G5">
        <v>9</v>
      </c>
      <c r="H5">
        <v>29</v>
      </c>
      <c r="I5">
        <v>3080</v>
      </c>
    </row>
    <row r="6" spans="1:11" x14ac:dyDescent="0.25">
      <c r="A6">
        <v>5</v>
      </c>
      <c r="B6" t="s">
        <v>79</v>
      </c>
      <c r="C6" t="s">
        <v>241</v>
      </c>
      <c r="D6">
        <v>101</v>
      </c>
      <c r="F6">
        <v>1</v>
      </c>
      <c r="G6">
        <v>4</v>
      </c>
      <c r="H6">
        <v>45</v>
      </c>
      <c r="I6">
        <v>2421</v>
      </c>
    </row>
    <row r="7" spans="1:11" x14ac:dyDescent="0.25">
      <c r="A7">
        <v>6</v>
      </c>
      <c r="B7" t="s">
        <v>133</v>
      </c>
      <c r="C7" t="s">
        <v>291</v>
      </c>
      <c r="D7">
        <v>53</v>
      </c>
      <c r="F7">
        <v>1</v>
      </c>
      <c r="G7">
        <v>3</v>
      </c>
      <c r="H7">
        <v>44</v>
      </c>
      <c r="I7">
        <v>2247</v>
      </c>
    </row>
    <row r="8" spans="1:11" x14ac:dyDescent="0.25">
      <c r="A8">
        <v>7</v>
      </c>
      <c r="B8" t="s">
        <v>98</v>
      </c>
      <c r="C8" t="s">
        <v>232</v>
      </c>
      <c r="D8">
        <v>3</v>
      </c>
      <c r="F8">
        <v>1</v>
      </c>
      <c r="G8">
        <v>3</v>
      </c>
      <c r="H8">
        <v>24</v>
      </c>
      <c r="I8">
        <v>2098</v>
      </c>
    </row>
    <row r="9" spans="1:11" x14ac:dyDescent="0.25">
      <c r="A9">
        <v>8</v>
      </c>
      <c r="B9" t="s">
        <v>35</v>
      </c>
      <c r="C9" t="s">
        <v>249</v>
      </c>
      <c r="D9">
        <v>2</v>
      </c>
      <c r="F9">
        <v>1</v>
      </c>
      <c r="G9">
        <v>1</v>
      </c>
      <c r="H9">
        <v>23</v>
      </c>
      <c r="I9">
        <v>2003</v>
      </c>
    </row>
    <row r="10" spans="1:11" x14ac:dyDescent="0.25">
      <c r="A10">
        <v>9</v>
      </c>
      <c r="B10" t="s">
        <v>47</v>
      </c>
      <c r="C10" t="s">
        <v>222</v>
      </c>
      <c r="D10">
        <v>19</v>
      </c>
      <c r="F10">
        <v>1</v>
      </c>
      <c r="G10">
        <v>9</v>
      </c>
      <c r="H10">
        <v>25</v>
      </c>
      <c r="I10">
        <v>1960</v>
      </c>
    </row>
    <row r="11" spans="1:11" x14ac:dyDescent="0.25">
      <c r="A11">
        <v>10</v>
      </c>
      <c r="B11" t="s">
        <v>53</v>
      </c>
      <c r="C11" t="s">
        <v>223</v>
      </c>
      <c r="D11">
        <v>1</v>
      </c>
      <c r="E11">
        <v>1</v>
      </c>
      <c r="F11">
        <v>1</v>
      </c>
      <c r="G11">
        <v>2</v>
      </c>
      <c r="H11">
        <v>18</v>
      </c>
      <c r="I11">
        <v>1729</v>
      </c>
    </row>
    <row r="12" spans="1:11" x14ac:dyDescent="0.25">
      <c r="A12">
        <v>11</v>
      </c>
      <c r="B12" t="s">
        <v>57</v>
      </c>
      <c r="C12" t="s">
        <v>268</v>
      </c>
      <c r="D12">
        <v>5</v>
      </c>
      <c r="F12">
        <v>1</v>
      </c>
      <c r="G12">
        <v>6</v>
      </c>
      <c r="H12">
        <v>23</v>
      </c>
      <c r="I12">
        <v>1678</v>
      </c>
    </row>
    <row r="13" spans="1:11" x14ac:dyDescent="0.25">
      <c r="A13">
        <v>12</v>
      </c>
      <c r="B13" t="s">
        <v>86</v>
      </c>
      <c r="C13" t="s">
        <v>234</v>
      </c>
      <c r="D13">
        <v>4</v>
      </c>
      <c r="F13">
        <v>3</v>
      </c>
      <c r="H13">
        <v>17</v>
      </c>
      <c r="I13">
        <v>1610</v>
      </c>
    </row>
    <row r="14" spans="1:11" x14ac:dyDescent="0.25">
      <c r="A14">
        <v>13</v>
      </c>
      <c r="B14" t="s">
        <v>16</v>
      </c>
      <c r="C14" t="s">
        <v>270</v>
      </c>
      <c r="D14">
        <v>28</v>
      </c>
      <c r="F14">
        <v>1</v>
      </c>
      <c r="G14">
        <v>2</v>
      </c>
      <c r="H14">
        <v>33</v>
      </c>
      <c r="I14">
        <v>1550</v>
      </c>
    </row>
    <row r="15" spans="1:11" x14ac:dyDescent="0.25">
      <c r="A15">
        <v>14</v>
      </c>
      <c r="B15" t="s">
        <v>117</v>
      </c>
      <c r="C15" t="s">
        <v>272</v>
      </c>
      <c r="D15">
        <v>10</v>
      </c>
      <c r="F15">
        <v>1</v>
      </c>
      <c r="G15">
        <v>2</v>
      </c>
      <c r="H15">
        <v>11</v>
      </c>
      <c r="I15">
        <v>1391</v>
      </c>
    </row>
    <row r="16" spans="1:11" x14ac:dyDescent="0.25">
      <c r="A16">
        <v>15</v>
      </c>
      <c r="B16" t="s">
        <v>119</v>
      </c>
      <c r="C16" t="s">
        <v>294</v>
      </c>
      <c r="D16">
        <v>104</v>
      </c>
      <c r="F16">
        <v>1</v>
      </c>
      <c r="G16">
        <v>1</v>
      </c>
      <c r="H16">
        <v>25</v>
      </c>
      <c r="I16">
        <v>1314</v>
      </c>
    </row>
    <row r="17" spans="1:9" x14ac:dyDescent="0.25">
      <c r="A17">
        <v>16</v>
      </c>
      <c r="B17" t="s">
        <v>62</v>
      </c>
      <c r="C17" t="s">
        <v>236</v>
      </c>
      <c r="D17">
        <v>116</v>
      </c>
      <c r="F17">
        <v>1</v>
      </c>
      <c r="G17">
        <v>5</v>
      </c>
      <c r="H17">
        <v>23</v>
      </c>
      <c r="I17">
        <v>1312</v>
      </c>
    </row>
    <row r="18" spans="1:9" x14ac:dyDescent="0.25">
      <c r="A18">
        <v>17</v>
      </c>
      <c r="B18" t="s">
        <v>123</v>
      </c>
      <c r="C18" t="s">
        <v>226</v>
      </c>
      <c r="D18">
        <v>4</v>
      </c>
      <c r="F18">
        <v>3</v>
      </c>
      <c r="H18">
        <v>17</v>
      </c>
      <c r="I18">
        <v>1292</v>
      </c>
    </row>
    <row r="19" spans="1:9" x14ac:dyDescent="0.25">
      <c r="A19">
        <v>18</v>
      </c>
      <c r="B19" t="s">
        <v>107</v>
      </c>
      <c r="C19" t="s">
        <v>245</v>
      </c>
      <c r="D19">
        <v>7</v>
      </c>
      <c r="F19">
        <v>2</v>
      </c>
      <c r="H19">
        <v>10</v>
      </c>
      <c r="I19">
        <v>1148</v>
      </c>
    </row>
    <row r="20" spans="1:9" x14ac:dyDescent="0.25">
      <c r="A20">
        <v>19</v>
      </c>
      <c r="B20" t="s">
        <v>128</v>
      </c>
      <c r="C20" t="s">
        <v>503</v>
      </c>
      <c r="D20">
        <v>19</v>
      </c>
      <c r="F20">
        <v>1</v>
      </c>
      <c r="G20">
        <v>3</v>
      </c>
      <c r="H20">
        <v>15</v>
      </c>
      <c r="I20">
        <v>1076</v>
      </c>
    </row>
    <row r="21" spans="1:9" x14ac:dyDescent="0.25">
      <c r="A21">
        <v>20</v>
      </c>
      <c r="B21" t="s">
        <v>95</v>
      </c>
      <c r="C21" t="s">
        <v>243</v>
      </c>
      <c r="D21">
        <v>8</v>
      </c>
      <c r="F21">
        <v>3</v>
      </c>
      <c r="H21">
        <v>5</v>
      </c>
      <c r="I21">
        <v>1005</v>
      </c>
    </row>
    <row r="22" spans="1:9" x14ac:dyDescent="0.25">
      <c r="A22">
        <v>21</v>
      </c>
      <c r="B22" t="s">
        <v>41</v>
      </c>
      <c r="C22" t="s">
        <v>496</v>
      </c>
      <c r="D22">
        <v>11</v>
      </c>
      <c r="F22">
        <v>1</v>
      </c>
      <c r="G22">
        <v>1</v>
      </c>
      <c r="H22">
        <v>15</v>
      </c>
      <c r="I22">
        <v>1000</v>
      </c>
    </row>
    <row r="23" spans="1:9" x14ac:dyDescent="0.25">
      <c r="A23">
        <v>22</v>
      </c>
      <c r="B23" t="s">
        <v>103</v>
      </c>
      <c r="C23" t="s">
        <v>233</v>
      </c>
      <c r="D23">
        <v>4</v>
      </c>
      <c r="F23">
        <v>3</v>
      </c>
      <c r="H23">
        <v>10</v>
      </c>
      <c r="I23">
        <v>997</v>
      </c>
    </row>
    <row r="24" spans="1:9" x14ac:dyDescent="0.25">
      <c r="A24">
        <v>23</v>
      </c>
      <c r="B24" t="s">
        <v>25</v>
      </c>
      <c r="C24" t="s">
        <v>255</v>
      </c>
      <c r="D24">
        <v>7</v>
      </c>
      <c r="F24">
        <v>1</v>
      </c>
      <c r="G24">
        <v>1</v>
      </c>
      <c r="H24">
        <v>8</v>
      </c>
      <c r="I24">
        <v>958</v>
      </c>
    </row>
    <row r="25" spans="1:9" x14ac:dyDescent="0.25">
      <c r="A25">
        <v>24</v>
      </c>
      <c r="B25" t="s">
        <v>78</v>
      </c>
      <c r="C25" t="s">
        <v>247</v>
      </c>
      <c r="D25">
        <v>132</v>
      </c>
      <c r="F25">
        <v>1</v>
      </c>
      <c r="G25">
        <v>5</v>
      </c>
      <c r="H25">
        <v>15</v>
      </c>
      <c r="I25">
        <v>951</v>
      </c>
    </row>
    <row r="26" spans="1:9" x14ac:dyDescent="0.25">
      <c r="A26">
        <v>25</v>
      </c>
      <c r="B26" t="s">
        <v>42</v>
      </c>
      <c r="C26" t="s">
        <v>311</v>
      </c>
      <c r="D26">
        <v>1</v>
      </c>
      <c r="E26">
        <v>1</v>
      </c>
      <c r="F26">
        <v>4</v>
      </c>
      <c r="H26">
        <v>10</v>
      </c>
      <c r="I26">
        <v>942</v>
      </c>
    </row>
    <row r="27" spans="1:9" x14ac:dyDescent="0.25">
      <c r="A27">
        <v>26</v>
      </c>
      <c r="B27" t="s">
        <v>83</v>
      </c>
      <c r="C27" t="s">
        <v>224</v>
      </c>
      <c r="D27">
        <v>91</v>
      </c>
      <c r="F27">
        <v>1</v>
      </c>
      <c r="G27">
        <v>2</v>
      </c>
      <c r="H27">
        <v>16</v>
      </c>
      <c r="I27">
        <v>930</v>
      </c>
    </row>
    <row r="28" spans="1:9" x14ac:dyDescent="0.25">
      <c r="A28">
        <v>27</v>
      </c>
      <c r="B28" t="s">
        <v>111</v>
      </c>
      <c r="C28" t="s">
        <v>228</v>
      </c>
      <c r="D28">
        <v>5</v>
      </c>
      <c r="F28">
        <v>4</v>
      </c>
      <c r="H28">
        <v>12</v>
      </c>
      <c r="I28">
        <v>896</v>
      </c>
    </row>
    <row r="29" spans="1:9" x14ac:dyDescent="0.25">
      <c r="A29">
        <v>28</v>
      </c>
      <c r="B29" t="s">
        <v>49</v>
      </c>
      <c r="C29" t="s">
        <v>227</v>
      </c>
      <c r="D29">
        <v>74</v>
      </c>
      <c r="F29">
        <v>1</v>
      </c>
      <c r="G29">
        <v>1</v>
      </c>
      <c r="H29">
        <v>20</v>
      </c>
      <c r="I29">
        <v>889</v>
      </c>
    </row>
    <row r="30" spans="1:9" x14ac:dyDescent="0.25">
      <c r="A30">
        <v>29</v>
      </c>
      <c r="B30" t="s">
        <v>67</v>
      </c>
      <c r="C30" t="s">
        <v>325</v>
      </c>
      <c r="D30">
        <v>21</v>
      </c>
      <c r="F30">
        <v>1</v>
      </c>
      <c r="G30">
        <v>1</v>
      </c>
      <c r="H30">
        <v>17</v>
      </c>
      <c r="I30">
        <v>883</v>
      </c>
    </row>
    <row r="31" spans="1:9" x14ac:dyDescent="0.25">
      <c r="A31">
        <v>30</v>
      </c>
      <c r="B31" t="s">
        <v>38</v>
      </c>
      <c r="C31" t="s">
        <v>254</v>
      </c>
      <c r="D31">
        <v>3</v>
      </c>
      <c r="F31">
        <v>2</v>
      </c>
      <c r="H31">
        <v>7</v>
      </c>
      <c r="I31">
        <v>840</v>
      </c>
    </row>
    <row r="32" spans="1:9" x14ac:dyDescent="0.25">
      <c r="A32">
        <v>31</v>
      </c>
      <c r="B32" t="s">
        <v>27</v>
      </c>
      <c r="C32" t="s">
        <v>304</v>
      </c>
      <c r="D32">
        <v>4</v>
      </c>
      <c r="F32">
        <v>3</v>
      </c>
      <c r="H32">
        <v>5</v>
      </c>
      <c r="I32">
        <v>814</v>
      </c>
    </row>
    <row r="33" spans="1:9" x14ac:dyDescent="0.25">
      <c r="A33">
        <v>32</v>
      </c>
      <c r="B33" t="s">
        <v>91</v>
      </c>
      <c r="C33" t="s">
        <v>253</v>
      </c>
      <c r="D33">
        <v>104</v>
      </c>
      <c r="F33">
        <v>2</v>
      </c>
      <c r="H33">
        <v>23</v>
      </c>
      <c r="I33">
        <v>814</v>
      </c>
    </row>
    <row r="34" spans="1:9" x14ac:dyDescent="0.25">
      <c r="A34">
        <v>33</v>
      </c>
      <c r="B34" t="s">
        <v>71</v>
      </c>
      <c r="C34" t="s">
        <v>283</v>
      </c>
      <c r="D34">
        <v>39</v>
      </c>
      <c r="F34">
        <v>2</v>
      </c>
      <c r="H34">
        <v>24</v>
      </c>
      <c r="I34">
        <v>803</v>
      </c>
    </row>
    <row r="35" spans="1:9" x14ac:dyDescent="0.25">
      <c r="A35">
        <v>34</v>
      </c>
      <c r="B35" t="s">
        <v>106</v>
      </c>
      <c r="C35" t="s">
        <v>258</v>
      </c>
      <c r="D35">
        <v>18</v>
      </c>
      <c r="F35">
        <v>1</v>
      </c>
      <c r="G35">
        <v>3</v>
      </c>
      <c r="H35">
        <v>6</v>
      </c>
      <c r="I35">
        <v>762</v>
      </c>
    </row>
    <row r="36" spans="1:9" x14ac:dyDescent="0.25">
      <c r="A36">
        <v>35</v>
      </c>
      <c r="B36" t="s">
        <v>29</v>
      </c>
      <c r="C36" t="s">
        <v>275</v>
      </c>
      <c r="D36">
        <v>11</v>
      </c>
      <c r="F36">
        <v>1</v>
      </c>
      <c r="G36">
        <v>1</v>
      </c>
      <c r="H36">
        <v>7</v>
      </c>
      <c r="I36">
        <v>748</v>
      </c>
    </row>
    <row r="37" spans="1:9" x14ac:dyDescent="0.25">
      <c r="A37">
        <v>36</v>
      </c>
      <c r="B37" t="s">
        <v>94</v>
      </c>
      <c r="C37" t="s">
        <v>264</v>
      </c>
      <c r="D37">
        <v>22</v>
      </c>
      <c r="F37">
        <v>1</v>
      </c>
      <c r="G37">
        <v>1</v>
      </c>
      <c r="H37">
        <v>7</v>
      </c>
      <c r="I37">
        <v>668</v>
      </c>
    </row>
    <row r="38" spans="1:9" x14ac:dyDescent="0.25">
      <c r="A38">
        <v>37</v>
      </c>
      <c r="B38" t="s">
        <v>61</v>
      </c>
      <c r="C38" t="s">
        <v>242</v>
      </c>
      <c r="D38">
        <v>7</v>
      </c>
      <c r="F38">
        <v>1</v>
      </c>
      <c r="G38">
        <v>2</v>
      </c>
      <c r="H38">
        <v>9</v>
      </c>
      <c r="I38">
        <v>656</v>
      </c>
    </row>
    <row r="39" spans="1:9" x14ac:dyDescent="0.25">
      <c r="A39">
        <v>38</v>
      </c>
      <c r="B39" t="s">
        <v>135</v>
      </c>
      <c r="C39" t="s">
        <v>323</v>
      </c>
      <c r="D39">
        <v>13</v>
      </c>
      <c r="F39">
        <v>1</v>
      </c>
      <c r="G39">
        <v>1</v>
      </c>
      <c r="H39">
        <v>3</v>
      </c>
      <c r="I39">
        <v>617</v>
      </c>
    </row>
    <row r="40" spans="1:9" x14ac:dyDescent="0.25">
      <c r="A40">
        <v>39</v>
      </c>
      <c r="B40" t="s">
        <v>89</v>
      </c>
      <c r="C40" t="s">
        <v>309</v>
      </c>
      <c r="D40">
        <v>16</v>
      </c>
      <c r="F40">
        <v>3</v>
      </c>
      <c r="H40">
        <v>7</v>
      </c>
      <c r="I40">
        <v>593</v>
      </c>
    </row>
    <row r="41" spans="1:9" x14ac:dyDescent="0.25">
      <c r="A41">
        <v>40</v>
      </c>
      <c r="B41" t="s">
        <v>138</v>
      </c>
      <c r="C41" t="s">
        <v>276</v>
      </c>
      <c r="D41">
        <v>17</v>
      </c>
      <c r="F41">
        <v>1</v>
      </c>
      <c r="G41">
        <v>2</v>
      </c>
      <c r="H41">
        <v>7</v>
      </c>
      <c r="I41">
        <v>589</v>
      </c>
    </row>
    <row r="42" spans="1:9" x14ac:dyDescent="0.25">
      <c r="A42">
        <v>41</v>
      </c>
      <c r="B42" t="s">
        <v>97</v>
      </c>
      <c r="C42" t="s">
        <v>320</v>
      </c>
      <c r="D42">
        <v>25</v>
      </c>
      <c r="F42">
        <v>1</v>
      </c>
      <c r="G42">
        <v>1</v>
      </c>
      <c r="H42">
        <v>8</v>
      </c>
      <c r="I42">
        <v>578</v>
      </c>
    </row>
    <row r="43" spans="1:9" x14ac:dyDescent="0.25">
      <c r="A43">
        <v>42</v>
      </c>
      <c r="B43" t="s">
        <v>51</v>
      </c>
      <c r="C43" t="s">
        <v>262</v>
      </c>
      <c r="D43">
        <v>15</v>
      </c>
      <c r="F43">
        <v>1</v>
      </c>
      <c r="G43">
        <v>1</v>
      </c>
      <c r="H43">
        <v>7</v>
      </c>
      <c r="I43">
        <v>562</v>
      </c>
    </row>
    <row r="44" spans="1:9" x14ac:dyDescent="0.25">
      <c r="A44">
        <v>43</v>
      </c>
      <c r="B44" t="s">
        <v>130</v>
      </c>
      <c r="C44" t="s">
        <v>338</v>
      </c>
      <c r="D44">
        <v>69</v>
      </c>
      <c r="F44">
        <v>4</v>
      </c>
      <c r="H44">
        <v>14</v>
      </c>
      <c r="I44">
        <v>545</v>
      </c>
    </row>
    <row r="45" spans="1:9" x14ac:dyDescent="0.25">
      <c r="A45">
        <v>44</v>
      </c>
      <c r="B45" t="s">
        <v>70</v>
      </c>
      <c r="C45" t="s">
        <v>225</v>
      </c>
      <c r="D45">
        <v>98</v>
      </c>
      <c r="F45">
        <v>1</v>
      </c>
      <c r="G45">
        <v>1</v>
      </c>
      <c r="H45">
        <v>10</v>
      </c>
      <c r="I45">
        <v>539</v>
      </c>
    </row>
    <row r="46" spans="1:9" x14ac:dyDescent="0.25">
      <c r="A46">
        <v>45</v>
      </c>
      <c r="B46" t="s">
        <v>46</v>
      </c>
      <c r="C46" t="s">
        <v>279</v>
      </c>
      <c r="D46">
        <v>5</v>
      </c>
      <c r="F46">
        <v>4</v>
      </c>
      <c r="H46">
        <v>8</v>
      </c>
      <c r="I46">
        <v>537</v>
      </c>
    </row>
    <row r="47" spans="1:9" x14ac:dyDescent="0.25">
      <c r="A47">
        <v>46</v>
      </c>
      <c r="B47" t="s">
        <v>88</v>
      </c>
      <c r="C47" t="s">
        <v>238</v>
      </c>
      <c r="D47">
        <v>9</v>
      </c>
      <c r="F47">
        <v>2</v>
      </c>
      <c r="H47">
        <v>2</v>
      </c>
      <c r="I47">
        <v>505</v>
      </c>
    </row>
    <row r="48" spans="1:9" x14ac:dyDescent="0.25">
      <c r="A48">
        <v>47</v>
      </c>
      <c r="B48" t="s">
        <v>33</v>
      </c>
      <c r="C48" t="s">
        <v>252</v>
      </c>
      <c r="D48">
        <v>15</v>
      </c>
      <c r="F48">
        <v>1</v>
      </c>
      <c r="G48">
        <v>1</v>
      </c>
      <c r="H48">
        <v>4</v>
      </c>
      <c r="I48">
        <v>505</v>
      </c>
    </row>
    <row r="49" spans="1:9" x14ac:dyDescent="0.25">
      <c r="A49">
        <v>48</v>
      </c>
      <c r="B49" t="s">
        <v>20</v>
      </c>
      <c r="C49" t="s">
        <v>250</v>
      </c>
      <c r="D49">
        <v>4</v>
      </c>
      <c r="F49">
        <v>1</v>
      </c>
      <c r="G49">
        <v>1</v>
      </c>
      <c r="H49">
        <v>3</v>
      </c>
      <c r="I49">
        <v>451</v>
      </c>
    </row>
    <row r="50" spans="1:9" x14ac:dyDescent="0.25">
      <c r="A50">
        <v>49</v>
      </c>
      <c r="B50" t="s">
        <v>45</v>
      </c>
      <c r="C50" t="s">
        <v>310</v>
      </c>
      <c r="D50">
        <v>23</v>
      </c>
      <c r="F50">
        <v>2</v>
      </c>
      <c r="H50">
        <v>5</v>
      </c>
      <c r="I50">
        <v>435</v>
      </c>
    </row>
    <row r="51" spans="1:9" x14ac:dyDescent="0.25">
      <c r="A51">
        <v>50</v>
      </c>
      <c r="B51" t="s">
        <v>101</v>
      </c>
      <c r="C51" t="s">
        <v>237</v>
      </c>
      <c r="D51">
        <v>32</v>
      </c>
      <c r="F51">
        <v>2</v>
      </c>
      <c r="H51">
        <v>6</v>
      </c>
      <c r="I51">
        <v>431</v>
      </c>
    </row>
    <row r="52" spans="1:9" x14ac:dyDescent="0.25">
      <c r="A52">
        <v>51</v>
      </c>
      <c r="B52" t="s">
        <v>37</v>
      </c>
      <c r="C52" t="s">
        <v>251</v>
      </c>
      <c r="D52">
        <v>56</v>
      </c>
      <c r="F52">
        <v>1</v>
      </c>
      <c r="G52">
        <v>2</v>
      </c>
      <c r="H52">
        <v>7</v>
      </c>
      <c r="I52">
        <v>424</v>
      </c>
    </row>
    <row r="53" spans="1:9" x14ac:dyDescent="0.25">
      <c r="A53">
        <v>52</v>
      </c>
      <c r="B53" t="s">
        <v>104</v>
      </c>
      <c r="C53" t="s">
        <v>239</v>
      </c>
      <c r="D53">
        <v>10</v>
      </c>
      <c r="F53">
        <v>2</v>
      </c>
      <c r="H53">
        <v>2</v>
      </c>
      <c r="I53">
        <v>419</v>
      </c>
    </row>
    <row r="54" spans="1:9" x14ac:dyDescent="0.25">
      <c r="A54">
        <v>53</v>
      </c>
      <c r="B54" t="s">
        <v>48</v>
      </c>
      <c r="C54" t="s">
        <v>256</v>
      </c>
      <c r="D54">
        <v>20</v>
      </c>
      <c r="F54">
        <v>2</v>
      </c>
      <c r="H54">
        <v>7</v>
      </c>
      <c r="I54">
        <v>398</v>
      </c>
    </row>
    <row r="55" spans="1:9" x14ac:dyDescent="0.25">
      <c r="A55">
        <v>54</v>
      </c>
      <c r="B55" t="s">
        <v>36</v>
      </c>
      <c r="C55" t="s">
        <v>230</v>
      </c>
      <c r="D55">
        <v>12</v>
      </c>
      <c r="F55">
        <v>4</v>
      </c>
      <c r="H55">
        <v>4</v>
      </c>
      <c r="I55">
        <v>396</v>
      </c>
    </row>
    <row r="56" spans="1:9" x14ac:dyDescent="0.25">
      <c r="A56">
        <v>55</v>
      </c>
      <c r="B56" t="s">
        <v>132</v>
      </c>
      <c r="C56" t="s">
        <v>284</v>
      </c>
      <c r="D56">
        <v>13</v>
      </c>
      <c r="F56">
        <v>2</v>
      </c>
      <c r="H56">
        <v>4</v>
      </c>
      <c r="I56">
        <v>395</v>
      </c>
    </row>
    <row r="57" spans="1:9" x14ac:dyDescent="0.25">
      <c r="A57">
        <v>56</v>
      </c>
      <c r="B57" t="s">
        <v>63</v>
      </c>
      <c r="C57" t="s">
        <v>313</v>
      </c>
      <c r="D57">
        <v>88</v>
      </c>
      <c r="F57">
        <v>2</v>
      </c>
      <c r="H57">
        <v>8</v>
      </c>
      <c r="I57">
        <v>373</v>
      </c>
    </row>
    <row r="58" spans="1:9" x14ac:dyDescent="0.25">
      <c r="A58">
        <v>57</v>
      </c>
      <c r="B58" t="s">
        <v>80</v>
      </c>
      <c r="C58" t="s">
        <v>266</v>
      </c>
      <c r="D58">
        <v>52</v>
      </c>
      <c r="F58">
        <v>1</v>
      </c>
      <c r="G58">
        <v>2</v>
      </c>
      <c r="H58">
        <v>6</v>
      </c>
      <c r="I58">
        <v>370</v>
      </c>
    </row>
    <row r="59" spans="1:9" x14ac:dyDescent="0.25">
      <c r="A59">
        <v>58</v>
      </c>
      <c r="B59" t="s">
        <v>31</v>
      </c>
      <c r="C59" t="s">
        <v>263</v>
      </c>
      <c r="D59">
        <v>108</v>
      </c>
      <c r="F59">
        <v>3</v>
      </c>
      <c r="H59">
        <v>12</v>
      </c>
      <c r="I59">
        <v>362</v>
      </c>
    </row>
    <row r="60" spans="1:9" x14ac:dyDescent="0.25">
      <c r="A60">
        <v>59</v>
      </c>
      <c r="B60" t="s">
        <v>155</v>
      </c>
      <c r="C60" t="s">
        <v>277</v>
      </c>
      <c r="D60">
        <v>23</v>
      </c>
      <c r="F60">
        <v>1</v>
      </c>
      <c r="G60">
        <v>1</v>
      </c>
      <c r="H60">
        <v>3</v>
      </c>
      <c r="I60">
        <v>353</v>
      </c>
    </row>
    <row r="61" spans="1:9" x14ac:dyDescent="0.25">
      <c r="A61">
        <v>60</v>
      </c>
      <c r="B61" t="s">
        <v>131</v>
      </c>
      <c r="C61" t="s">
        <v>332</v>
      </c>
      <c r="D61">
        <v>112</v>
      </c>
      <c r="F61">
        <v>1</v>
      </c>
      <c r="G61">
        <v>1</v>
      </c>
      <c r="H61">
        <v>3</v>
      </c>
      <c r="I61">
        <v>351</v>
      </c>
    </row>
    <row r="62" spans="1:9" x14ac:dyDescent="0.25">
      <c r="A62">
        <v>61</v>
      </c>
      <c r="B62" t="s">
        <v>18</v>
      </c>
      <c r="C62" t="s">
        <v>307</v>
      </c>
      <c r="D62">
        <v>61</v>
      </c>
      <c r="F62">
        <v>4</v>
      </c>
      <c r="H62">
        <v>8</v>
      </c>
      <c r="I62">
        <v>333</v>
      </c>
    </row>
    <row r="63" spans="1:9" x14ac:dyDescent="0.25">
      <c r="A63">
        <v>62</v>
      </c>
      <c r="B63" t="s">
        <v>87</v>
      </c>
      <c r="C63" t="s">
        <v>494</v>
      </c>
      <c r="D63">
        <v>31</v>
      </c>
      <c r="F63">
        <v>1</v>
      </c>
      <c r="G63">
        <v>2</v>
      </c>
      <c r="H63">
        <v>2</v>
      </c>
      <c r="I63">
        <v>330</v>
      </c>
    </row>
    <row r="64" spans="1:9" x14ac:dyDescent="0.25">
      <c r="A64">
        <v>63</v>
      </c>
      <c r="B64" t="s">
        <v>30</v>
      </c>
      <c r="C64" t="s">
        <v>290</v>
      </c>
      <c r="D64">
        <v>50</v>
      </c>
      <c r="F64">
        <v>1</v>
      </c>
      <c r="G64">
        <v>1</v>
      </c>
      <c r="H64">
        <v>3</v>
      </c>
      <c r="I64">
        <v>316</v>
      </c>
    </row>
    <row r="65" spans="1:9" x14ac:dyDescent="0.25">
      <c r="A65">
        <v>64</v>
      </c>
      <c r="B65" t="s">
        <v>24</v>
      </c>
      <c r="C65" t="s">
        <v>295</v>
      </c>
      <c r="D65">
        <v>140</v>
      </c>
      <c r="F65">
        <v>2</v>
      </c>
      <c r="H65">
        <v>9</v>
      </c>
      <c r="I65">
        <v>308</v>
      </c>
    </row>
    <row r="66" spans="1:9" x14ac:dyDescent="0.25">
      <c r="A66">
        <v>65</v>
      </c>
      <c r="B66" t="s">
        <v>44</v>
      </c>
      <c r="C66" t="s">
        <v>317</v>
      </c>
      <c r="D66">
        <v>28</v>
      </c>
      <c r="F66">
        <v>1</v>
      </c>
      <c r="G66">
        <v>1</v>
      </c>
      <c r="H66">
        <v>3</v>
      </c>
      <c r="I66">
        <v>306</v>
      </c>
    </row>
    <row r="67" spans="1:9" x14ac:dyDescent="0.25">
      <c r="A67">
        <v>66</v>
      </c>
      <c r="B67" t="s">
        <v>105</v>
      </c>
      <c r="C67" t="s">
        <v>497</v>
      </c>
      <c r="D67">
        <v>30</v>
      </c>
      <c r="F67">
        <v>1</v>
      </c>
      <c r="G67">
        <v>1</v>
      </c>
      <c r="H67">
        <v>5</v>
      </c>
      <c r="I67">
        <v>306</v>
      </c>
    </row>
    <row r="68" spans="1:9" x14ac:dyDescent="0.25">
      <c r="A68">
        <v>67</v>
      </c>
      <c r="B68" t="s">
        <v>43</v>
      </c>
      <c r="C68" t="s">
        <v>231</v>
      </c>
      <c r="D68">
        <v>16</v>
      </c>
      <c r="F68">
        <v>1</v>
      </c>
      <c r="G68">
        <v>1</v>
      </c>
      <c r="H68">
        <v>3</v>
      </c>
      <c r="I68">
        <v>295</v>
      </c>
    </row>
    <row r="69" spans="1:9" x14ac:dyDescent="0.25">
      <c r="A69">
        <v>68</v>
      </c>
      <c r="B69" t="s">
        <v>137</v>
      </c>
      <c r="C69" t="s">
        <v>280</v>
      </c>
      <c r="D69">
        <v>61</v>
      </c>
      <c r="F69">
        <v>1</v>
      </c>
      <c r="G69">
        <v>1</v>
      </c>
      <c r="H69">
        <v>3</v>
      </c>
      <c r="I69">
        <v>286</v>
      </c>
    </row>
    <row r="70" spans="1:9" x14ac:dyDescent="0.25">
      <c r="A70">
        <v>69</v>
      </c>
      <c r="B70" t="s">
        <v>513</v>
      </c>
      <c r="C70" t="s">
        <v>517</v>
      </c>
      <c r="D70">
        <v>67</v>
      </c>
      <c r="F70">
        <v>2</v>
      </c>
      <c r="H70">
        <v>6</v>
      </c>
      <c r="I70">
        <v>276</v>
      </c>
    </row>
    <row r="71" spans="1:9" x14ac:dyDescent="0.25">
      <c r="A71">
        <v>70</v>
      </c>
      <c r="B71" t="s">
        <v>54</v>
      </c>
      <c r="C71" t="s">
        <v>257</v>
      </c>
      <c r="D71">
        <v>80</v>
      </c>
      <c r="F71">
        <v>1</v>
      </c>
      <c r="G71">
        <v>1</v>
      </c>
      <c r="H71">
        <v>4</v>
      </c>
      <c r="I71">
        <v>274</v>
      </c>
    </row>
    <row r="72" spans="1:9" x14ac:dyDescent="0.25">
      <c r="A72">
        <v>71</v>
      </c>
      <c r="B72" t="s">
        <v>34</v>
      </c>
      <c r="C72" t="s">
        <v>259</v>
      </c>
      <c r="D72">
        <v>40</v>
      </c>
      <c r="F72">
        <v>2</v>
      </c>
      <c r="H72">
        <v>4</v>
      </c>
      <c r="I72">
        <v>272</v>
      </c>
    </row>
    <row r="73" spans="1:9" x14ac:dyDescent="0.25">
      <c r="A73">
        <v>72</v>
      </c>
      <c r="B73" t="s">
        <v>96</v>
      </c>
      <c r="C73" t="s">
        <v>333</v>
      </c>
      <c r="D73">
        <v>42</v>
      </c>
      <c r="F73">
        <v>4</v>
      </c>
      <c r="H73">
        <v>4</v>
      </c>
      <c r="I73">
        <v>267</v>
      </c>
    </row>
    <row r="74" spans="1:9" x14ac:dyDescent="0.25">
      <c r="A74">
        <v>73</v>
      </c>
      <c r="B74" t="s">
        <v>127</v>
      </c>
      <c r="C74" t="s">
        <v>267</v>
      </c>
      <c r="D74">
        <v>21</v>
      </c>
      <c r="F74">
        <v>4</v>
      </c>
      <c r="H74">
        <v>5</v>
      </c>
      <c r="I74">
        <v>265</v>
      </c>
    </row>
    <row r="75" spans="1:9" x14ac:dyDescent="0.25">
      <c r="A75">
        <v>74</v>
      </c>
      <c r="B75" t="s">
        <v>109</v>
      </c>
      <c r="C75" t="s">
        <v>287</v>
      </c>
      <c r="D75">
        <v>76</v>
      </c>
      <c r="F75">
        <v>1</v>
      </c>
      <c r="G75">
        <v>1</v>
      </c>
      <c r="H75">
        <v>3</v>
      </c>
      <c r="I75">
        <v>245</v>
      </c>
    </row>
    <row r="76" spans="1:9" x14ac:dyDescent="0.25">
      <c r="A76">
        <v>75</v>
      </c>
      <c r="B76" t="s">
        <v>52</v>
      </c>
      <c r="C76" t="s">
        <v>282</v>
      </c>
      <c r="D76">
        <v>31</v>
      </c>
      <c r="F76">
        <v>5</v>
      </c>
      <c r="H76">
        <v>2</v>
      </c>
      <c r="I76">
        <v>238</v>
      </c>
    </row>
    <row r="77" spans="1:9" x14ac:dyDescent="0.25">
      <c r="A77">
        <v>76</v>
      </c>
      <c r="B77" t="s">
        <v>32</v>
      </c>
      <c r="C77" t="s">
        <v>246</v>
      </c>
      <c r="D77">
        <v>25</v>
      </c>
      <c r="F77">
        <v>3</v>
      </c>
      <c r="H77">
        <v>6</v>
      </c>
      <c r="I77">
        <v>233</v>
      </c>
    </row>
    <row r="78" spans="1:9" x14ac:dyDescent="0.25">
      <c r="A78">
        <v>77</v>
      </c>
      <c r="B78" t="s">
        <v>84</v>
      </c>
      <c r="C78" t="s">
        <v>229</v>
      </c>
      <c r="F78">
        <v>1</v>
      </c>
      <c r="G78">
        <v>1</v>
      </c>
      <c r="H78">
        <v>5</v>
      </c>
      <c r="I78">
        <v>232</v>
      </c>
    </row>
    <row r="79" spans="1:9" x14ac:dyDescent="0.25">
      <c r="A79">
        <v>78</v>
      </c>
      <c r="B79" t="s">
        <v>58</v>
      </c>
      <c r="C79" t="s">
        <v>501</v>
      </c>
      <c r="D79">
        <v>93</v>
      </c>
      <c r="F79">
        <v>2</v>
      </c>
      <c r="H79">
        <v>2</v>
      </c>
      <c r="I79">
        <v>231</v>
      </c>
    </row>
    <row r="80" spans="1:9" x14ac:dyDescent="0.25">
      <c r="A80">
        <v>79</v>
      </c>
      <c r="B80" t="s">
        <v>113</v>
      </c>
      <c r="C80" t="s">
        <v>240</v>
      </c>
      <c r="D80">
        <v>20</v>
      </c>
      <c r="F80">
        <v>4</v>
      </c>
      <c r="H80">
        <v>3</v>
      </c>
      <c r="I80">
        <v>212</v>
      </c>
    </row>
    <row r="81" spans="1:9" x14ac:dyDescent="0.25">
      <c r="A81">
        <v>80</v>
      </c>
      <c r="B81" t="s">
        <v>115</v>
      </c>
      <c r="C81" t="s">
        <v>315</v>
      </c>
      <c r="D81">
        <v>47</v>
      </c>
      <c r="F81">
        <v>3</v>
      </c>
      <c r="H81">
        <v>1</v>
      </c>
      <c r="I81">
        <v>208</v>
      </c>
    </row>
    <row r="82" spans="1:9" x14ac:dyDescent="0.25">
      <c r="A82">
        <v>81</v>
      </c>
      <c r="B82" t="s">
        <v>139</v>
      </c>
      <c r="C82" t="s">
        <v>260</v>
      </c>
      <c r="D82">
        <v>32</v>
      </c>
      <c r="F82">
        <v>3</v>
      </c>
      <c r="H82">
        <v>4</v>
      </c>
      <c r="I82">
        <v>202</v>
      </c>
    </row>
    <row r="83" spans="1:9" x14ac:dyDescent="0.25">
      <c r="A83">
        <v>82</v>
      </c>
      <c r="B83" t="s">
        <v>136</v>
      </c>
      <c r="C83" t="s">
        <v>297</v>
      </c>
      <c r="D83">
        <v>73</v>
      </c>
      <c r="F83">
        <v>9</v>
      </c>
      <c r="H83">
        <v>4</v>
      </c>
      <c r="I83">
        <v>193</v>
      </c>
    </row>
    <row r="84" spans="1:9" x14ac:dyDescent="0.25">
      <c r="A84">
        <v>83</v>
      </c>
      <c r="B84" t="s">
        <v>28</v>
      </c>
      <c r="C84" t="s">
        <v>285</v>
      </c>
      <c r="D84">
        <v>86</v>
      </c>
      <c r="F84">
        <v>12</v>
      </c>
      <c r="H84">
        <v>0</v>
      </c>
      <c r="I84">
        <v>187</v>
      </c>
    </row>
    <row r="85" spans="1:9" x14ac:dyDescent="0.25">
      <c r="A85">
        <v>84</v>
      </c>
      <c r="B85" t="s">
        <v>85</v>
      </c>
      <c r="C85" t="s">
        <v>261</v>
      </c>
      <c r="D85">
        <v>54</v>
      </c>
      <c r="F85">
        <v>2</v>
      </c>
      <c r="H85">
        <v>5</v>
      </c>
      <c r="I85">
        <v>180</v>
      </c>
    </row>
    <row r="86" spans="1:9" x14ac:dyDescent="0.25">
      <c r="A86">
        <v>85</v>
      </c>
      <c r="B86" t="s">
        <v>60</v>
      </c>
      <c r="C86" t="s">
        <v>248</v>
      </c>
      <c r="D86">
        <v>129</v>
      </c>
      <c r="F86">
        <v>1</v>
      </c>
      <c r="G86">
        <v>1</v>
      </c>
      <c r="H86">
        <v>3</v>
      </c>
      <c r="I86">
        <v>179</v>
      </c>
    </row>
    <row r="87" spans="1:9" x14ac:dyDescent="0.25">
      <c r="A87">
        <v>86</v>
      </c>
      <c r="B87" t="s">
        <v>65</v>
      </c>
      <c r="C87" t="s">
        <v>326</v>
      </c>
      <c r="D87">
        <v>100</v>
      </c>
      <c r="F87">
        <v>7</v>
      </c>
      <c r="H87">
        <v>1</v>
      </c>
      <c r="I87">
        <v>172</v>
      </c>
    </row>
    <row r="88" spans="1:9" x14ac:dyDescent="0.25">
      <c r="A88">
        <v>87</v>
      </c>
      <c r="B88" t="s">
        <v>140</v>
      </c>
      <c r="C88" t="s">
        <v>293</v>
      </c>
      <c r="D88">
        <v>22</v>
      </c>
      <c r="F88">
        <v>2</v>
      </c>
      <c r="H88">
        <v>2</v>
      </c>
      <c r="I88">
        <v>170</v>
      </c>
    </row>
    <row r="89" spans="1:9" x14ac:dyDescent="0.25">
      <c r="A89">
        <v>88</v>
      </c>
      <c r="B89" t="s">
        <v>112</v>
      </c>
      <c r="C89" t="s">
        <v>334</v>
      </c>
      <c r="D89">
        <v>18</v>
      </c>
      <c r="F89">
        <v>5</v>
      </c>
      <c r="H89">
        <v>1</v>
      </c>
      <c r="I89">
        <v>159</v>
      </c>
    </row>
    <row r="90" spans="1:9" x14ac:dyDescent="0.25">
      <c r="A90">
        <v>89</v>
      </c>
      <c r="B90" t="s">
        <v>40</v>
      </c>
      <c r="C90" t="s">
        <v>265</v>
      </c>
      <c r="D90">
        <v>50</v>
      </c>
      <c r="F90">
        <v>11</v>
      </c>
      <c r="H90">
        <v>0</v>
      </c>
      <c r="I90">
        <v>159</v>
      </c>
    </row>
    <row r="91" spans="1:9" x14ac:dyDescent="0.25">
      <c r="A91">
        <v>90</v>
      </c>
      <c r="B91" t="s">
        <v>59</v>
      </c>
      <c r="C91" t="s">
        <v>305</v>
      </c>
      <c r="D91">
        <v>106</v>
      </c>
      <c r="F91">
        <v>4</v>
      </c>
      <c r="H91">
        <v>3</v>
      </c>
      <c r="I91">
        <v>155</v>
      </c>
    </row>
    <row r="92" spans="1:9" x14ac:dyDescent="0.25">
      <c r="A92">
        <v>91</v>
      </c>
      <c r="B92" t="s">
        <v>68</v>
      </c>
      <c r="C92" t="s">
        <v>244</v>
      </c>
      <c r="D92">
        <v>31</v>
      </c>
      <c r="F92">
        <v>2</v>
      </c>
      <c r="H92">
        <v>2</v>
      </c>
      <c r="I92">
        <v>154</v>
      </c>
    </row>
    <row r="93" spans="1:9" x14ac:dyDescent="0.25">
      <c r="A93">
        <v>92</v>
      </c>
      <c r="B93" t="s">
        <v>100</v>
      </c>
      <c r="C93" t="s">
        <v>302</v>
      </c>
      <c r="D93">
        <v>35</v>
      </c>
      <c r="F93">
        <v>4</v>
      </c>
      <c r="H93">
        <v>4</v>
      </c>
      <c r="I93">
        <v>144</v>
      </c>
    </row>
    <row r="94" spans="1:9" x14ac:dyDescent="0.25">
      <c r="A94">
        <v>93</v>
      </c>
      <c r="B94" t="s">
        <v>116</v>
      </c>
      <c r="C94" t="s">
        <v>308</v>
      </c>
      <c r="D94">
        <v>61</v>
      </c>
      <c r="F94">
        <v>7</v>
      </c>
      <c r="H94">
        <v>2</v>
      </c>
      <c r="I94">
        <v>144</v>
      </c>
    </row>
    <row r="95" spans="1:9" x14ac:dyDescent="0.25">
      <c r="A95">
        <v>94</v>
      </c>
      <c r="B95" t="s">
        <v>108</v>
      </c>
      <c r="C95" t="s">
        <v>337</v>
      </c>
      <c r="D95">
        <v>110</v>
      </c>
      <c r="F95">
        <v>5</v>
      </c>
      <c r="H95">
        <v>1</v>
      </c>
      <c r="I95">
        <v>140</v>
      </c>
    </row>
    <row r="96" spans="1:9" x14ac:dyDescent="0.25">
      <c r="A96">
        <v>95</v>
      </c>
      <c r="B96" t="s">
        <v>66</v>
      </c>
      <c r="C96" t="s">
        <v>299</v>
      </c>
      <c r="D96">
        <v>99</v>
      </c>
      <c r="F96">
        <v>30</v>
      </c>
      <c r="H96">
        <v>0</v>
      </c>
      <c r="I96">
        <v>125</v>
      </c>
    </row>
    <row r="97" spans="1:9" x14ac:dyDescent="0.25">
      <c r="A97">
        <v>96</v>
      </c>
      <c r="B97" t="s">
        <v>17</v>
      </c>
      <c r="C97" t="s">
        <v>329</v>
      </c>
      <c r="D97">
        <v>65</v>
      </c>
      <c r="F97">
        <v>1</v>
      </c>
      <c r="G97">
        <v>1</v>
      </c>
      <c r="H97">
        <v>1</v>
      </c>
      <c r="I97">
        <v>125</v>
      </c>
    </row>
    <row r="98" spans="1:9" x14ac:dyDescent="0.25">
      <c r="A98">
        <v>97</v>
      </c>
      <c r="B98" t="s">
        <v>26</v>
      </c>
      <c r="C98" t="s">
        <v>335</v>
      </c>
      <c r="D98">
        <v>113</v>
      </c>
      <c r="F98">
        <v>22</v>
      </c>
      <c r="H98">
        <v>0</v>
      </c>
      <c r="I98">
        <v>125</v>
      </c>
    </row>
    <row r="99" spans="1:9" x14ac:dyDescent="0.25">
      <c r="A99">
        <v>98</v>
      </c>
      <c r="B99" t="s">
        <v>74</v>
      </c>
      <c r="C99" t="s">
        <v>289</v>
      </c>
      <c r="D99">
        <v>118</v>
      </c>
      <c r="F99">
        <v>10</v>
      </c>
      <c r="H99">
        <v>1</v>
      </c>
      <c r="I99">
        <v>105</v>
      </c>
    </row>
    <row r="100" spans="1:9" x14ac:dyDescent="0.25">
      <c r="A100">
        <v>99</v>
      </c>
      <c r="B100" t="s">
        <v>76</v>
      </c>
      <c r="C100" t="s">
        <v>292</v>
      </c>
      <c r="D100">
        <v>144</v>
      </c>
      <c r="F100">
        <v>7</v>
      </c>
      <c r="H100">
        <v>1</v>
      </c>
      <c r="I100">
        <v>104</v>
      </c>
    </row>
    <row r="101" spans="1:9" x14ac:dyDescent="0.25">
      <c r="A101">
        <v>100</v>
      </c>
      <c r="B101" t="s">
        <v>92</v>
      </c>
      <c r="C101" t="s">
        <v>340</v>
      </c>
      <c r="D101">
        <v>83</v>
      </c>
      <c r="F101">
        <v>13</v>
      </c>
      <c r="H101">
        <v>0</v>
      </c>
      <c r="I101">
        <v>104</v>
      </c>
    </row>
    <row r="102" spans="1:9" x14ac:dyDescent="0.25">
      <c r="A102">
        <v>101</v>
      </c>
      <c r="B102" t="s">
        <v>126</v>
      </c>
      <c r="C102" t="s">
        <v>502</v>
      </c>
      <c r="D102">
        <v>82</v>
      </c>
      <c r="F102">
        <v>14</v>
      </c>
      <c r="H102">
        <v>0</v>
      </c>
      <c r="I102">
        <v>102</v>
      </c>
    </row>
    <row r="103" spans="1:9" x14ac:dyDescent="0.25">
      <c r="A103">
        <v>102</v>
      </c>
      <c r="B103" t="s">
        <v>110</v>
      </c>
      <c r="C103" t="s">
        <v>278</v>
      </c>
      <c r="D103">
        <v>43</v>
      </c>
      <c r="F103">
        <v>6</v>
      </c>
      <c r="H103">
        <v>2</v>
      </c>
      <c r="I103">
        <v>94</v>
      </c>
    </row>
    <row r="104" spans="1:9" x14ac:dyDescent="0.25">
      <c r="A104">
        <v>103</v>
      </c>
      <c r="B104" t="s">
        <v>125</v>
      </c>
      <c r="C104" t="s">
        <v>288</v>
      </c>
      <c r="D104">
        <v>110</v>
      </c>
      <c r="F104">
        <v>7</v>
      </c>
      <c r="H104">
        <v>1</v>
      </c>
      <c r="I104">
        <v>84</v>
      </c>
    </row>
    <row r="105" spans="1:9" x14ac:dyDescent="0.25">
      <c r="A105">
        <v>104</v>
      </c>
      <c r="B105" t="s">
        <v>154</v>
      </c>
      <c r="C105" t="s">
        <v>316</v>
      </c>
      <c r="D105">
        <v>97</v>
      </c>
      <c r="F105">
        <v>9</v>
      </c>
      <c r="H105">
        <v>1</v>
      </c>
      <c r="I105">
        <v>80</v>
      </c>
    </row>
    <row r="106" spans="1:9" x14ac:dyDescent="0.25">
      <c r="A106">
        <v>105</v>
      </c>
      <c r="B106" t="s">
        <v>93</v>
      </c>
      <c r="C106" t="s">
        <v>286</v>
      </c>
      <c r="D106">
        <v>53</v>
      </c>
      <c r="F106">
        <v>7</v>
      </c>
      <c r="H106">
        <v>3</v>
      </c>
      <c r="I106">
        <v>79</v>
      </c>
    </row>
    <row r="107" spans="1:9" x14ac:dyDescent="0.25">
      <c r="A107">
        <v>106</v>
      </c>
      <c r="B107" t="s">
        <v>99</v>
      </c>
      <c r="C107" t="s">
        <v>518</v>
      </c>
      <c r="D107">
        <v>87</v>
      </c>
      <c r="F107">
        <v>16</v>
      </c>
      <c r="H107">
        <v>0</v>
      </c>
      <c r="I107">
        <v>75</v>
      </c>
    </row>
    <row r="108" spans="1:9" x14ac:dyDescent="0.25">
      <c r="A108">
        <v>107</v>
      </c>
      <c r="B108" t="s">
        <v>514</v>
      </c>
      <c r="C108" t="s">
        <v>328</v>
      </c>
      <c r="D108">
        <v>38</v>
      </c>
      <c r="F108">
        <v>4</v>
      </c>
      <c r="H108">
        <v>2</v>
      </c>
      <c r="I108">
        <v>75</v>
      </c>
    </row>
    <row r="109" spans="1:9" x14ac:dyDescent="0.25">
      <c r="A109">
        <v>108</v>
      </c>
      <c r="B109" t="s">
        <v>124</v>
      </c>
      <c r="C109" t="s">
        <v>303</v>
      </c>
      <c r="D109">
        <v>52</v>
      </c>
      <c r="F109">
        <v>7</v>
      </c>
      <c r="H109">
        <v>1</v>
      </c>
      <c r="I109">
        <v>72</v>
      </c>
    </row>
    <row r="110" spans="1:9" x14ac:dyDescent="0.25">
      <c r="A110">
        <v>109</v>
      </c>
      <c r="B110" t="s">
        <v>64</v>
      </c>
      <c r="C110" t="s">
        <v>324</v>
      </c>
      <c r="D110">
        <v>124</v>
      </c>
      <c r="F110">
        <v>13</v>
      </c>
      <c r="H110">
        <v>0</v>
      </c>
      <c r="I110">
        <v>54</v>
      </c>
    </row>
    <row r="111" spans="1:9" x14ac:dyDescent="0.25">
      <c r="A111">
        <v>110</v>
      </c>
      <c r="B111" t="s">
        <v>118</v>
      </c>
      <c r="C111" t="s">
        <v>306</v>
      </c>
      <c r="D111">
        <v>118</v>
      </c>
      <c r="F111">
        <v>13</v>
      </c>
      <c r="H111">
        <v>0</v>
      </c>
      <c r="I111">
        <v>54</v>
      </c>
    </row>
    <row r="112" spans="1:9" x14ac:dyDescent="0.25">
      <c r="A112">
        <v>111</v>
      </c>
      <c r="B112" t="s">
        <v>21</v>
      </c>
      <c r="C112" t="s">
        <v>319</v>
      </c>
      <c r="D112">
        <v>72</v>
      </c>
      <c r="F112">
        <v>8</v>
      </c>
      <c r="H112">
        <v>2</v>
      </c>
      <c r="I112">
        <v>53</v>
      </c>
    </row>
    <row r="113" spans="1:9" x14ac:dyDescent="0.25">
      <c r="A113">
        <v>112</v>
      </c>
      <c r="B113" t="s">
        <v>55</v>
      </c>
      <c r="C113" t="s">
        <v>271</v>
      </c>
      <c r="D113">
        <v>113</v>
      </c>
      <c r="F113">
        <v>6</v>
      </c>
      <c r="H113">
        <v>1</v>
      </c>
      <c r="I113">
        <v>51</v>
      </c>
    </row>
    <row r="114" spans="1:9" x14ac:dyDescent="0.25">
      <c r="A114">
        <v>113</v>
      </c>
      <c r="B114" t="s">
        <v>75</v>
      </c>
      <c r="C114" t="s">
        <v>312</v>
      </c>
      <c r="D114">
        <v>130</v>
      </c>
      <c r="F114">
        <v>41</v>
      </c>
      <c r="H114">
        <v>0</v>
      </c>
      <c r="I114">
        <v>50</v>
      </c>
    </row>
    <row r="115" spans="1:9" x14ac:dyDescent="0.25">
      <c r="A115">
        <v>114</v>
      </c>
      <c r="B115" t="s">
        <v>81</v>
      </c>
      <c r="C115" t="s">
        <v>301</v>
      </c>
      <c r="D115">
        <v>113</v>
      </c>
      <c r="F115">
        <v>16</v>
      </c>
      <c r="H115">
        <v>0</v>
      </c>
      <c r="I115">
        <v>50</v>
      </c>
    </row>
    <row r="116" spans="1:9" x14ac:dyDescent="0.25">
      <c r="A116">
        <v>115</v>
      </c>
      <c r="B116" t="s">
        <v>153</v>
      </c>
      <c r="C116" t="s">
        <v>339</v>
      </c>
      <c r="D116">
        <v>78</v>
      </c>
      <c r="F116">
        <v>17</v>
      </c>
      <c r="H116">
        <v>0</v>
      </c>
      <c r="I116">
        <v>50</v>
      </c>
    </row>
    <row r="117" spans="1:9" x14ac:dyDescent="0.25">
      <c r="A117">
        <v>116</v>
      </c>
      <c r="B117" t="s">
        <v>19</v>
      </c>
      <c r="C117" t="s">
        <v>300</v>
      </c>
      <c r="D117">
        <v>75</v>
      </c>
      <c r="F117">
        <v>10</v>
      </c>
      <c r="H117">
        <v>1</v>
      </c>
      <c r="I117">
        <v>35</v>
      </c>
    </row>
    <row r="118" spans="1:9" x14ac:dyDescent="0.25">
      <c r="A118">
        <v>117</v>
      </c>
      <c r="B118" t="s">
        <v>77</v>
      </c>
      <c r="C118" t="s">
        <v>269</v>
      </c>
      <c r="D118">
        <v>107</v>
      </c>
      <c r="F118">
        <v>11</v>
      </c>
      <c r="H118">
        <v>0</v>
      </c>
      <c r="I118">
        <v>33</v>
      </c>
    </row>
    <row r="119" spans="1:9" x14ac:dyDescent="0.25">
      <c r="A119">
        <v>118</v>
      </c>
      <c r="B119" t="s">
        <v>39</v>
      </c>
      <c r="C119" t="s">
        <v>400</v>
      </c>
      <c r="D119">
        <v>111</v>
      </c>
      <c r="F119">
        <v>11</v>
      </c>
      <c r="H119">
        <v>0</v>
      </c>
      <c r="I119">
        <v>33</v>
      </c>
    </row>
    <row r="120" spans="1:9" x14ac:dyDescent="0.25">
      <c r="A120">
        <v>119</v>
      </c>
      <c r="B120" t="s">
        <v>114</v>
      </c>
      <c r="C120" t="s">
        <v>331</v>
      </c>
      <c r="D120">
        <v>90</v>
      </c>
      <c r="F120">
        <v>20</v>
      </c>
      <c r="H120">
        <v>0</v>
      </c>
      <c r="I120">
        <v>25</v>
      </c>
    </row>
    <row r="121" spans="1:9" x14ac:dyDescent="0.25">
      <c r="A121">
        <v>120</v>
      </c>
      <c r="B121" t="s">
        <v>152</v>
      </c>
      <c r="C121" t="s">
        <v>336</v>
      </c>
      <c r="D121">
        <v>105</v>
      </c>
      <c r="F121">
        <v>17</v>
      </c>
      <c r="H121">
        <v>0</v>
      </c>
      <c r="I121">
        <v>25</v>
      </c>
    </row>
    <row r="122" spans="1:9" x14ac:dyDescent="0.25">
      <c r="A122">
        <v>121</v>
      </c>
      <c r="B122" t="s">
        <v>82</v>
      </c>
      <c r="C122" t="s">
        <v>330</v>
      </c>
      <c r="D122">
        <v>95</v>
      </c>
      <c r="F122">
        <v>16</v>
      </c>
      <c r="H122">
        <v>0</v>
      </c>
      <c r="I122">
        <v>25</v>
      </c>
    </row>
    <row r="123" spans="1:9" x14ac:dyDescent="0.25">
      <c r="A123">
        <v>122</v>
      </c>
      <c r="B123" t="s">
        <v>102</v>
      </c>
      <c r="C123" t="s">
        <v>298</v>
      </c>
      <c r="D123">
        <v>47</v>
      </c>
      <c r="F123">
        <v>31</v>
      </c>
      <c r="H123">
        <v>0</v>
      </c>
      <c r="I123">
        <v>25</v>
      </c>
    </row>
    <row r="124" spans="1:9" x14ac:dyDescent="0.25">
      <c r="A124">
        <v>123</v>
      </c>
      <c r="B124" t="s">
        <v>121</v>
      </c>
      <c r="C124" t="s">
        <v>318</v>
      </c>
      <c r="D124">
        <v>37</v>
      </c>
      <c r="F124">
        <v>22</v>
      </c>
      <c r="H124">
        <v>0</v>
      </c>
      <c r="I124">
        <v>25</v>
      </c>
    </row>
    <row r="125" spans="1:9" x14ac:dyDescent="0.25">
      <c r="A125">
        <v>124</v>
      </c>
      <c r="B125" t="s">
        <v>56</v>
      </c>
      <c r="C125" t="s">
        <v>327</v>
      </c>
      <c r="D125">
        <v>97</v>
      </c>
      <c r="F125">
        <v>23</v>
      </c>
      <c r="H125">
        <v>0</v>
      </c>
      <c r="I125">
        <v>25</v>
      </c>
    </row>
    <row r="126" spans="1:9" x14ac:dyDescent="0.25">
      <c r="A126">
        <v>125</v>
      </c>
      <c r="B126" t="s">
        <v>22</v>
      </c>
      <c r="C126" t="s">
        <v>274</v>
      </c>
      <c r="D126">
        <v>42</v>
      </c>
      <c r="F126">
        <v>28</v>
      </c>
      <c r="H126">
        <v>0</v>
      </c>
      <c r="I126">
        <v>25</v>
      </c>
    </row>
    <row r="127" spans="1:9" x14ac:dyDescent="0.25">
      <c r="A127">
        <v>126</v>
      </c>
      <c r="B127" t="s">
        <v>69</v>
      </c>
      <c r="C127" t="s">
        <v>296</v>
      </c>
      <c r="F127">
        <v>129</v>
      </c>
      <c r="H127">
        <v>0</v>
      </c>
      <c r="I127">
        <v>0</v>
      </c>
    </row>
    <row r="128" spans="1:9" x14ac:dyDescent="0.25">
      <c r="A128">
        <v>127</v>
      </c>
      <c r="B128" t="s">
        <v>120</v>
      </c>
      <c r="C128" t="s">
        <v>322</v>
      </c>
      <c r="F128">
        <v>46</v>
      </c>
      <c r="H128">
        <v>0</v>
      </c>
      <c r="I128">
        <v>0</v>
      </c>
    </row>
    <row r="129" spans="1:9" x14ac:dyDescent="0.25">
      <c r="A129">
        <v>128</v>
      </c>
      <c r="B129" t="s">
        <v>73</v>
      </c>
      <c r="C129" t="s">
        <v>321</v>
      </c>
      <c r="F129">
        <v>28</v>
      </c>
      <c r="H129">
        <v>0</v>
      </c>
      <c r="I129">
        <v>0</v>
      </c>
    </row>
    <row r="130" spans="1:9" x14ac:dyDescent="0.25">
      <c r="A130">
        <v>129</v>
      </c>
      <c r="B130" t="s">
        <v>50</v>
      </c>
      <c r="C130" t="s">
        <v>314</v>
      </c>
      <c r="F130">
        <v>51</v>
      </c>
      <c r="H130">
        <v>0</v>
      </c>
      <c r="I130">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FD2C-77C6-47E5-A772-130F688BEA95}">
  <sheetPr codeName="Sheet8"/>
  <dimension ref="A2:E19"/>
  <sheetViews>
    <sheetView workbookViewId="0">
      <selection activeCell="A3" sqref="A3"/>
    </sheetView>
  </sheetViews>
  <sheetFormatPr defaultRowHeight="15" x14ac:dyDescent="0.25"/>
  <cols>
    <col min="1" max="1" width="27" bestFit="1" customWidth="1"/>
    <col min="2" max="2" width="30" customWidth="1"/>
    <col min="3" max="3" width="16.85546875" customWidth="1"/>
    <col min="5" max="5" width="17.85546875" bestFit="1" customWidth="1"/>
  </cols>
  <sheetData>
    <row r="2" spans="1:5" x14ac:dyDescent="0.25">
      <c r="A2" t="s">
        <v>526</v>
      </c>
      <c r="B2" t="s">
        <v>520</v>
      </c>
      <c r="C2" t="s">
        <v>521</v>
      </c>
      <c r="D2" t="s">
        <v>523</v>
      </c>
      <c r="E2" t="s">
        <v>13</v>
      </c>
    </row>
    <row r="3" spans="1:5" ht="61.5" customHeight="1" x14ac:dyDescent="0.25">
      <c r="A3" s="8" t="e" vm="27">
        <v>#VALUE!</v>
      </c>
      <c r="B3" s="8" t="e" cm="1" vm="164">
        <f t="array" ref="B3">_FV(A3,"Image")</f>
        <v>#VALUE!</v>
      </c>
      <c r="C3" s="8" cm="1" vm="165">
        <f t="array" ref="C3">_FV(A3,"Population")</f>
        <v>19542209</v>
      </c>
      <c r="D3" s="8" cm="1" vm="166">
        <f t="array" ref="D3">_FV(Table11[[#This Row],[City]],"Area")</f>
        <v>141300</v>
      </c>
      <c r="E3" s="8" t="e" cm="1" vm="113">
        <f t="array" ref="E3">_FV(Table11[[#This Row],[City]],"Country/region",TRUE)</f>
        <v>#VALUE!</v>
      </c>
    </row>
    <row r="4" spans="1:5" ht="61.5" customHeight="1" x14ac:dyDescent="0.25">
      <c r="A4" s="8" t="e" vm="17">
        <v>#VALUE!</v>
      </c>
      <c r="B4" s="8" t="e" cm="1" vm="167">
        <f t="array" ref="B4">_FV(A4,"Image")</f>
        <v>#VALUE!</v>
      </c>
      <c r="C4" s="8" cm="1" vm="168">
        <f t="array" ref="C4">_FV(A4,"Population")</f>
        <v>9002488</v>
      </c>
      <c r="D4" s="8" cm="1" vm="169">
        <f t="array" ref="D4">_FV(Table11[[#This Row],[City]],"Area")</f>
        <v>1572</v>
      </c>
      <c r="E4" s="8" t="e" cm="1" vm="81">
        <f t="array" ref="E4">_FV(Table11[[#This Row],[City]],"Country/region",TRUE)</f>
        <v>#VALUE!</v>
      </c>
    </row>
    <row r="5" spans="1:5" ht="61.5" customHeight="1" x14ac:dyDescent="0.25">
      <c r="A5" s="8" t="e" vm="33">
        <v>#VALUE!</v>
      </c>
      <c r="B5" s="8" t="e" cm="1" vm="170">
        <f t="array" ref="B5">_FV(A5,"Image")</f>
        <v>#VALUE!</v>
      </c>
      <c r="C5" s="8" cm="1" vm="171">
        <f t="array" ref="C5">_FV(A5,"Population")</f>
        <v>5231147</v>
      </c>
      <c r="D5" s="8" cm="1" vm="172">
        <f t="array" ref="D5">_FV(Table11[[#This Row],[City]],"Area")</f>
        <v>12144.6</v>
      </c>
      <c r="E5" s="8" t="e" cm="1" vm="61">
        <f t="array" ref="E5">_FV(Table11[[#This Row],[City]],"Country/region",TRUE)</f>
        <v>#VALUE!</v>
      </c>
    </row>
    <row r="6" spans="1:5" ht="61.5" customHeight="1" x14ac:dyDescent="0.25">
      <c r="A6" s="8" t="e" vm="19">
        <v>#VALUE!</v>
      </c>
      <c r="B6" s="8" t="e" cm="1" vm="173">
        <f t="array" ref="B6">_FV(A6,"Image")</f>
        <v>#VALUE!</v>
      </c>
      <c r="C6" s="8" cm="1" vm="174">
        <f t="array" ref="C6">_FV(A6,"Population")</f>
        <v>3898747</v>
      </c>
      <c r="D6" s="8" cm="1" vm="175">
        <f t="array" ref="D6">_FV(Table11[[#This Row],[City]],"Area")</f>
        <v>1301.97</v>
      </c>
      <c r="E6" s="8" t="e" cm="1" vm="113">
        <f t="array" ref="E6">_FV(Table11[[#This Row],[City]],"Country/region",TRUE)</f>
        <v>#VALUE!</v>
      </c>
    </row>
    <row r="7" spans="1:5" ht="61.5" customHeight="1" x14ac:dyDescent="0.25">
      <c r="A7" s="8" t="e" vm="29">
        <v>#VALUE!</v>
      </c>
      <c r="B7" s="8" t="e" cm="1" vm="176">
        <f t="array" ref="B7">_FV(A7,"Image")</f>
        <v>#VALUE!</v>
      </c>
      <c r="C7" s="8" cm="1" vm="177">
        <f t="array" ref="C7">_FV(A7,"Population")</f>
        <v>2244000</v>
      </c>
      <c r="D7" s="8" cm="1" vm="178">
        <f t="array" ref="D7">_FV(Table11[[#This Row],[City]],"Area")</f>
        <v>105.4</v>
      </c>
      <c r="E7" s="8" t="e" cm="1" vm="79">
        <f t="array" ref="E7">_FV(Table11[[#This Row],[City]],"Country/region",TRUE)</f>
        <v>#VALUE!</v>
      </c>
    </row>
    <row r="8" spans="1:5" ht="62.25" customHeight="1" x14ac:dyDescent="0.25">
      <c r="A8" s="8" t="e" vm="9">
        <v>#VALUE!</v>
      </c>
      <c r="B8" s="8" t="e" cm="1" vm="179">
        <f t="array" ref="B8">_FV(A8,"Image")</f>
        <v>#VALUE!</v>
      </c>
      <c r="C8" s="8" cm="1" vm="180">
        <f t="array" ref="C8">_FV(A8,"Population")</f>
        <v>2560700</v>
      </c>
      <c r="D8" s="8" cm="1" vm="181">
        <f t="array" ref="D8">_FV(Table11[[#This Row],[City]],"Area")</f>
        <v>5949.9</v>
      </c>
      <c r="E8" s="8" t="e" cm="1" vm="61">
        <f t="array" ref="E8">_FV(Table11[[#This Row],[City]],"Country/region",TRUE)</f>
        <v>#VALUE!</v>
      </c>
    </row>
    <row r="9" spans="1:5" ht="62.25" customHeight="1" x14ac:dyDescent="0.25">
      <c r="A9" s="8" t="e" vm="31">
        <v>#VALUE!</v>
      </c>
      <c r="B9" s="8" t="e" cm="1" vm="182">
        <f t="array" ref="B9">_FV(A9,"Image")</f>
        <v>#VALUE!</v>
      </c>
      <c r="C9" s="8" cm="1" vm="183">
        <f t="array" ref="C9">_FV(A9,"Population")</f>
        <v>737015</v>
      </c>
      <c r="D9" s="8" cm="1" vm="184">
        <f t="array" ref="D9">_FV(Table11[[#This Row],[City]],"Area")</f>
        <v>369.2</v>
      </c>
      <c r="E9" s="8" t="e" cm="1" vm="113">
        <f t="array" ref="E9">_FV(Table11[[#This Row],[City]],"Country/region",TRUE)</f>
        <v>#VALUE!</v>
      </c>
    </row>
    <row r="10" spans="1:5" ht="62.25" customHeight="1" x14ac:dyDescent="0.25">
      <c r="A10" s="8" t="e" vm="35">
        <v>#VALUE!</v>
      </c>
      <c r="B10" s="8" t="e" cm="1" vm="185">
        <f t="array" ref="B10">_FV(A10,"Image")</f>
        <v>#VALUE!</v>
      </c>
      <c r="C10" s="8" cm="1" vm="186">
        <f t="array" ref="C10">_FV(A10,"Population")</f>
        <v>13988129</v>
      </c>
      <c r="D10" s="8" cm="1" vm="187">
        <f t="array" ref="D10">_FV(Table11[[#This Row],[City]],"Area")</f>
        <v>2187.66</v>
      </c>
      <c r="E10" s="8" t="e" cm="1" vm="188">
        <f t="array" ref="E10">_FV(Table11[[#This Row],[City]],"Country/region",TRUE)</f>
        <v>#VALUE!</v>
      </c>
    </row>
    <row r="11" spans="1:5" ht="62.25" customHeight="1" x14ac:dyDescent="0.25">
      <c r="A11" s="8" t="e" vm="5">
        <v>#VALUE!</v>
      </c>
      <c r="B11" s="8" t="e" cm="1" vm="189">
        <f t="array" ref="B11">_FV(A11,"Image")</f>
        <v>#VALUE!</v>
      </c>
      <c r="C11" s="8" cm="1" vm="190">
        <f t="array" ref="C11">_FV(A11,"Population")</f>
        <v>1695900</v>
      </c>
      <c r="D11" s="8" cm="1" vm="191">
        <f t="array" ref="D11">_FV(Table11[[#This Row],[City]],"Area")</f>
        <v>1086</v>
      </c>
      <c r="E11" s="8" t="e" cm="1" vm="97">
        <f t="array" ref="E11">_FV(Table11[[#This Row],[City]],"Country/region",TRUE)</f>
        <v>#VALUE!</v>
      </c>
    </row>
    <row r="12" spans="1:5" ht="62.25" customHeight="1" x14ac:dyDescent="0.25">
      <c r="A12" s="8" t="e" vm="21">
        <v>#VALUE!</v>
      </c>
      <c r="B12" s="8" t="e" cm="1" vm="192">
        <f t="array" ref="B12">_FV(A12,"Image")</f>
        <v>#VALUE!</v>
      </c>
      <c r="C12" s="8" cm="1" vm="193">
        <f t="array" ref="C12">_FV(A12,"Population")</f>
        <v>4917750</v>
      </c>
      <c r="D12" s="8" cm="1" vm="194">
        <f t="array" ref="D12">_FV(Table11[[#This Row],[City]],"Area")</f>
        <v>9990.5</v>
      </c>
      <c r="E12" s="8" t="e" cm="1" vm="61">
        <f t="array" ref="E12">_FV(Table11[[#This Row],[City]],"Country/region",TRUE)</f>
        <v>#VALUE!</v>
      </c>
    </row>
    <row r="13" spans="1:5" ht="62.25" customHeight="1" x14ac:dyDescent="0.25">
      <c r="A13" s="8" t="e" vm="7">
        <v>#VALUE!</v>
      </c>
      <c r="B13" s="8" t="e" cm="1" vm="195">
        <f t="array" ref="B13">_FV(A13,"Image")</f>
        <v>#VALUE!</v>
      </c>
      <c r="C13" s="8" cm="1" vm="196">
        <f t="array" ref="C13">_FV(A13,"Population")</f>
        <v>3769495</v>
      </c>
      <c r="D13" s="8" cm="1" vm="197">
        <f t="array" ref="D13">_FV(Table11[[#This Row],[City]],"Area")</f>
        <v>891.85</v>
      </c>
      <c r="E13" s="8" t="e" cm="1" vm="83">
        <f t="array" ref="E13">_FV(Table11[[#This Row],[City]],"Country/region",TRUE)</f>
        <v>#VALUE!</v>
      </c>
    </row>
    <row r="14" spans="1:5" ht="62.25" customHeight="1" x14ac:dyDescent="0.25">
      <c r="A14" s="8" t="e" vm="37">
        <v>#VALUE!</v>
      </c>
      <c r="B14" s="8" t="e" cm="1" vm="198">
        <f t="array" ref="B14">_FV(A14,"Image")</f>
        <v>#VALUE!</v>
      </c>
      <c r="C14" s="8" cm="1" vm="199">
        <f t="array" ref="C14">_FV(A14,"Population")</f>
        <v>662248</v>
      </c>
      <c r="D14" s="8" cm="1" vm="200">
        <f t="array" ref="D14">_FV(Table11[[#This Row],[City]],"Area")</f>
        <v>114.97</v>
      </c>
      <c r="E14" s="8" t="e" cm="1" vm="67">
        <f t="array" ref="E14">_FV(Table11[[#This Row],[City]],"Country/region",TRUE)</f>
        <v>#VALUE!</v>
      </c>
    </row>
    <row r="15" spans="1:5" ht="84" customHeight="1" x14ac:dyDescent="0.25">
      <c r="A15" s="8" t="e" vm="11">
        <v>#VALUE!</v>
      </c>
      <c r="B15" s="8" t="e" cm="1" vm="201">
        <f t="array" ref="B15">_FV(A15,"Image")</f>
        <v>#VALUE!</v>
      </c>
      <c r="C15" s="8" cm="1" vm="202">
        <f t="array" ref="C15">_FV(A15,"Population")</f>
        <v>123900</v>
      </c>
      <c r="D15" s="8" cm="1" vm="203">
        <f t="array" ref="D15">_FV(Table11[[#This Row],[City]],"Area")</f>
        <v>115.65</v>
      </c>
      <c r="E15" s="8" t="e" cm="1" vm="81">
        <f t="array" ref="E15">_FV(Table11[[#This Row],[City]],"Country/region",TRUE)</f>
        <v>#VALUE!</v>
      </c>
    </row>
    <row r="16" spans="1:5" ht="81" customHeight="1" x14ac:dyDescent="0.25">
      <c r="A16" s="8" t="e" vm="23">
        <v>#VALUE!</v>
      </c>
      <c r="B16" s="8" t="e" cm="1" vm="204">
        <f t="array" ref="B16">_FV(A16,"Image")</f>
        <v>#VALUE!</v>
      </c>
      <c r="C16" s="8" cm="1" vm="205">
        <f t="array" ref="C16">_FV(A16,"Population")</f>
        <v>1762949</v>
      </c>
      <c r="D16" s="8" cm="1" vm="206">
        <f t="array" ref="D16">_FV(Table11[[#This Row],[City]],"Area")</f>
        <v>365.13652379500002</v>
      </c>
      <c r="E16" s="8" t="e" cm="1" vm="67">
        <f t="array" ref="E16">_FV(Table11[[#This Row],[City]],"Country/region",TRUE)</f>
        <v>#VALUE!</v>
      </c>
    </row>
    <row r="17" spans="1:5" ht="90" customHeight="1" x14ac:dyDescent="0.25">
      <c r="A17" s="8" t="e" vm="15">
        <v>#VALUE!</v>
      </c>
      <c r="B17" s="8" t="e" cm="1" vm="207">
        <f t="array" ref="B17">_FV(A17,"Image")</f>
        <v>#VALUE!</v>
      </c>
      <c r="C17" s="8" cm="1" vm="208">
        <f t="array" ref="C17">_FV(A17,"Population")</f>
        <v>1464890</v>
      </c>
      <c r="D17" s="8" cm="1" vm="209">
        <f t="array" ref="D17">_FV(Table11[[#This Row],[City]],"Area")</f>
        <v>827.9</v>
      </c>
      <c r="E17" s="8" t="e" cm="1" vm="188">
        <f t="array" ref="E17">_FV(Table11[[#This Row],[City]],"Country/region",TRUE)</f>
        <v>#VALUE!</v>
      </c>
    </row>
    <row r="18" spans="1:5" ht="66" customHeight="1" x14ac:dyDescent="0.25">
      <c r="A18" s="8" t="e" vm="25">
        <v>#VALUE!</v>
      </c>
      <c r="B18" s="8" t="e" cm="1" vm="210">
        <f t="array" ref="B18">_FV(A18,"Image")</f>
        <v>#VALUE!</v>
      </c>
      <c r="C18" s="8" cm="1" vm="211">
        <f t="array" ref="C18">_FV(A18,"Population")</f>
        <v>1539740</v>
      </c>
      <c r="D18" s="8" cm="1" vm="212">
        <f t="array" ref="D18">_FV(Table11[[#This Row],[City]],"Area")</f>
        <v>310.43</v>
      </c>
      <c r="E18" s="8" t="e" cm="1" vm="83">
        <f t="array" ref="E18">_FV(Table11[[#This Row],[City]],"Country/region",TRUE)</f>
        <v>#VALUE!</v>
      </c>
    </row>
    <row r="19" spans="1:5" ht="66" customHeight="1" x14ac:dyDescent="0.25">
      <c r="A19" s="8" t="e" vm="13">
        <v>#VALUE!</v>
      </c>
      <c r="B19" s="8" t="e" cm="1" vm="213">
        <f t="array" ref="B19">_FV(A19,"Image")</f>
        <v>#VALUE!</v>
      </c>
      <c r="C19" s="8" cm="1" vm="214">
        <f t="array" ref="C19">_FV(A19,"Population")</f>
        <v>363200</v>
      </c>
      <c r="D19" s="8" cm="1" vm="215">
        <f t="array" ref="D19">_FV(Table11[[#This Row],[City]],"Area")</f>
        <v>1426</v>
      </c>
      <c r="E19" s="8" t="e" cm="1" vm="97">
        <f t="array" ref="E19">_FV(Table11[[#This Row],[City]],"Country/region",TRUE)</f>
        <v>#VALUE!</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E03E4-536C-413A-B146-AE8AC77C422A}">
  <sheetPr codeName="Sheet7"/>
  <dimension ref="A1:H35"/>
  <sheetViews>
    <sheetView showGridLines="0" showRowColHeaders="0" workbookViewId="0">
      <selection activeCell="C30" sqref="C30"/>
    </sheetView>
  </sheetViews>
  <sheetFormatPr defaultColWidth="0" defaultRowHeight="15" zeroHeight="1" x14ac:dyDescent="0.25"/>
  <cols>
    <col min="1" max="1" width="4" customWidth="1"/>
    <col min="2" max="2" width="46.28515625" customWidth="1"/>
    <col min="3" max="3" width="61" customWidth="1"/>
    <col min="4" max="4" width="1.42578125" customWidth="1"/>
    <col min="5" max="7" width="9.140625" customWidth="1"/>
    <col min="8" max="16384" width="9.140625" hidden="1"/>
  </cols>
  <sheetData>
    <row r="1" spans="1:8" ht="51" customHeight="1" x14ac:dyDescent="0.25">
      <c r="A1" s="11" t="s">
        <v>570</v>
      </c>
      <c r="B1" s="11"/>
      <c r="C1" s="11"/>
      <c r="D1" s="11"/>
      <c r="E1" s="11"/>
      <c r="F1" s="11"/>
      <c r="G1" s="11"/>
      <c r="H1" s="11"/>
    </row>
    <row r="2" spans="1:8" x14ac:dyDescent="0.25"/>
    <row r="3" spans="1:8" x14ac:dyDescent="0.25">
      <c r="B3" s="13" t="s">
        <v>569</v>
      </c>
    </row>
    <row r="4" spans="1:8" x14ac:dyDescent="0.25">
      <c r="B4" s="14" t="s">
        <v>568</v>
      </c>
      <c r="C4" s="12" t="s">
        <v>567</v>
      </c>
    </row>
    <row r="5" spans="1:8" x14ac:dyDescent="0.25">
      <c r="B5" s="14" t="s">
        <v>566</v>
      </c>
      <c r="C5" s="12" t="s">
        <v>565</v>
      </c>
    </row>
    <row r="6" spans="1:8" x14ac:dyDescent="0.25">
      <c r="B6" s="14" t="s">
        <v>564</v>
      </c>
      <c r="C6" s="12" t="s">
        <v>563</v>
      </c>
    </row>
    <row r="7" spans="1:8" x14ac:dyDescent="0.25"/>
    <row r="8" spans="1:8" x14ac:dyDescent="0.25">
      <c r="B8" s="13" t="s">
        <v>562</v>
      </c>
    </row>
    <row r="9" spans="1:8" x14ac:dyDescent="0.25">
      <c r="B9" s="14" t="s">
        <v>561</v>
      </c>
      <c r="C9" s="12" t="s">
        <v>560</v>
      </c>
    </row>
    <row r="10" spans="1:8" x14ac:dyDescent="0.25"/>
    <row r="11" spans="1:8" x14ac:dyDescent="0.25">
      <c r="B11" s="13" t="s">
        <v>559</v>
      </c>
    </row>
    <row r="12" spans="1:8" x14ac:dyDescent="0.25">
      <c r="B12" s="14" t="s">
        <v>558</v>
      </c>
      <c r="C12" s="12" t="s">
        <v>557</v>
      </c>
    </row>
    <row r="13" spans="1:8" x14ac:dyDescent="0.25">
      <c r="B13" s="14" t="s">
        <v>556</v>
      </c>
      <c r="C13" s="12" t="s">
        <v>555</v>
      </c>
    </row>
    <row r="14" spans="1:8" x14ac:dyDescent="0.25">
      <c r="B14" s="14" t="s">
        <v>554</v>
      </c>
      <c r="C14" s="12" t="s">
        <v>553</v>
      </c>
    </row>
    <row r="15" spans="1:8" x14ac:dyDescent="0.25">
      <c r="B15" s="14" t="s">
        <v>552</v>
      </c>
      <c r="C15" s="12" t="s">
        <v>551</v>
      </c>
    </row>
    <row r="16" spans="1:8" x14ac:dyDescent="0.25">
      <c r="B16" s="14" t="s">
        <v>550</v>
      </c>
      <c r="C16" s="12" t="s">
        <v>549</v>
      </c>
    </row>
    <row r="17" spans="2:3" x14ac:dyDescent="0.25">
      <c r="B17" s="14" t="s">
        <v>548</v>
      </c>
      <c r="C17" s="12" t="s">
        <v>547</v>
      </c>
    </row>
    <row r="18" spans="2:3" x14ac:dyDescent="0.25">
      <c r="B18" s="14" t="s">
        <v>546</v>
      </c>
      <c r="C18" s="12" t="s">
        <v>545</v>
      </c>
    </row>
    <row r="19" spans="2:3" x14ac:dyDescent="0.25">
      <c r="B19" s="14" t="s">
        <v>544</v>
      </c>
      <c r="C19" s="12" t="s">
        <v>543</v>
      </c>
    </row>
    <row r="20" spans="2:3" x14ac:dyDescent="0.25">
      <c r="B20" s="14" t="s">
        <v>542</v>
      </c>
      <c r="C20" s="12" t="s">
        <v>541</v>
      </c>
    </row>
    <row r="21" spans="2:3" x14ac:dyDescent="0.25">
      <c r="B21" s="14" t="s">
        <v>540</v>
      </c>
      <c r="C21" s="12" t="s">
        <v>539</v>
      </c>
    </row>
    <row r="22" spans="2:3" x14ac:dyDescent="0.25">
      <c r="B22" s="14" t="s">
        <v>538</v>
      </c>
      <c r="C22" s="12" t="s">
        <v>537</v>
      </c>
    </row>
    <row r="23" spans="2:3" x14ac:dyDescent="0.25">
      <c r="B23" s="14" t="s">
        <v>536</v>
      </c>
      <c r="C23" s="12" t="s">
        <v>535</v>
      </c>
    </row>
    <row r="24" spans="2:3" x14ac:dyDescent="0.25">
      <c r="B24" s="14" t="s">
        <v>534</v>
      </c>
      <c r="C24" s="12" t="s">
        <v>533</v>
      </c>
    </row>
    <row r="25" spans="2:3" x14ac:dyDescent="0.25">
      <c r="B25" s="14" t="s">
        <v>532</v>
      </c>
      <c r="C25" s="12" t="s">
        <v>531</v>
      </c>
    </row>
    <row r="26" spans="2:3" x14ac:dyDescent="0.25">
      <c r="B26" s="14"/>
      <c r="C26" s="12"/>
    </row>
    <row r="27" spans="2:3" x14ac:dyDescent="0.25">
      <c r="B27" s="13" t="s">
        <v>530</v>
      </c>
    </row>
    <row r="28" spans="2:3" x14ac:dyDescent="0.25">
      <c r="B28" s="14" t="s">
        <v>529</v>
      </c>
      <c r="C28" s="12" t="s">
        <v>528</v>
      </c>
    </row>
    <row r="29" spans="2:3" x14ac:dyDescent="0.25">
      <c r="B29" s="14"/>
      <c r="C29" s="12"/>
    </row>
    <row r="30" spans="2:3" x14ac:dyDescent="0.25">
      <c r="B30" s="13" t="s">
        <v>527</v>
      </c>
      <c r="C30" s="12"/>
    </row>
    <row r="31" spans="2:3" x14ac:dyDescent="0.25"/>
    <row r="32" spans="2:3" x14ac:dyDescent="0.25"/>
    <row r="33" x14ac:dyDescent="0.25"/>
    <row r="34" x14ac:dyDescent="0.25"/>
    <row r="35" x14ac:dyDescent="0.25"/>
  </sheetData>
  <hyperlinks>
    <hyperlink ref="C5" r:id="rId1" display="http://www.myonlinetraininghub.com/category/excel-charts" xr:uid="{C558B6B2-3F4B-49ED-92FB-07A4BDD072E2}"/>
    <hyperlink ref="C6" r:id="rId2" display="http://www.myonlinetraininghub.com/category/excel-dashboard" xr:uid="{51F76F93-2690-4368-9345-6E5FC1EBC29E}"/>
    <hyperlink ref="C19" r:id="rId3" xr:uid="{F16DB734-29B9-43D9-91CA-689DB5FBE75B}"/>
    <hyperlink ref="C9" r:id="rId4" display="http://www.myonlinetraininghub.com/excel-webinars" xr:uid="{821DDF52-3C9E-4914-883A-6D07781C0DC1}"/>
    <hyperlink ref="C28" r:id="rId5" xr:uid="{14CC81EF-C204-4A18-8D0B-3EACC0C051B1}"/>
    <hyperlink ref="C18" r:id="rId6" xr:uid="{7BA45657-0517-45AF-94B8-F770455094D6}"/>
    <hyperlink ref="C4" r:id="rId7" xr:uid="{BF4BAC64-F53A-4183-B6A7-C2328CE56CDD}"/>
    <hyperlink ref="C12" r:id="rId8" xr:uid="{6FEB4321-A227-447C-AF07-67BBD8FFDDC6}"/>
    <hyperlink ref="C13" r:id="rId9" xr:uid="{DB83B103-7E2B-4184-B8A3-4197CDC6EADC}"/>
    <hyperlink ref="C14" r:id="rId10" xr:uid="{CB4BBCEF-AC5D-4293-8ADE-A99364D4C031}"/>
    <hyperlink ref="C15" r:id="rId11" xr:uid="{E92C54B9-ED5D-4E68-B618-941EFE3C2949}"/>
    <hyperlink ref="C16" r:id="rId12" xr:uid="{45AB4E2D-3041-47E5-AD4B-D9EB24C70EBB}"/>
    <hyperlink ref="C17" r:id="rId13" xr:uid="{9A8B03B4-E76C-426E-8F2C-4627BD4CFEA6}"/>
    <hyperlink ref="C20" r:id="rId14" xr:uid="{17ECF49C-D0BC-407F-ADBB-DC041D150249}"/>
    <hyperlink ref="C21" r:id="rId15" xr:uid="{7338A517-9F0E-4C6B-AA28-49E29472E57F}"/>
    <hyperlink ref="C22" r:id="rId16" xr:uid="{946F7F7E-54AA-403D-B337-2D7DF84DA0C7}"/>
    <hyperlink ref="C23" r:id="rId17" xr:uid="{F9523836-4294-47BA-9030-B06B48385D58}"/>
    <hyperlink ref="C24" r:id="rId18" xr:uid="{91D16A23-77B3-4913-9EC6-2A8B40E5649F}"/>
    <hyperlink ref="C25" r:id="rId19" xr:uid="{B15807CF-0DBA-4F45-B0A4-E4EC42D28334}"/>
  </hyperlinks>
  <pageMargins left="0.7" right="0.7" top="0.75" bottom="0.75" header="0.3" footer="0.3"/>
  <drawing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3 1 7 a 6 6 c - a a 6 2 - 4 a 8 1 - 9 5 d 4 - a a 7 e 7 a b b 9 1 d b "   x m l n s = " h t t p : / / s c h e m a s . m i c r o s o f t . c o m / D a t a M a s h u p " > A A A A A J Q E A A B Q S w M E F A A C A A g A N 3 b a V k B 9 i k a m A A A A 9 w A A A B I A H A B D b 2 5 m a W c v U G F j a 2 F n Z S 5 4 b W w g o h g A K K A U A A A A A A A A A A A A A A A A A A A A A A A A A A A A h Y 9 N D o I w G A W v Q r q n P x g N k I 8 S 4 1 Y S E 6 N x 2 9 Q K j V A M L Z a 7 u f B I X k E S R d 2 5 f J N Z z H v c 7 p A P T R 1 c V W d 1 a z L E M E W B M r I 9 a l N m q H e n M E Y 5 h 4 2 Q Z 1 G q Y J S N T Q d 7 z F D l 3 C U l x H u P / Q y 3 X U k i S h k 5 F O u t r F Q j 0 E f W / + V Q G + u E k Q p x 2 L 9 i e I Q Z S / A i i e e Y A Z k o F N p 8 j W g M x h T I D 4 R V X 7 u + U 1 y Z c L k D M k 0 g 7 x P 8 C V B L A w Q U A A I A C A A 3 d t p 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3 b a V r P o 2 y u M A Q A A M g Q A A B M A H A B G b 3 J t d W x h c y 9 T Z W N 0 a W 9 u M S 5 t I K I Y A C i g F A A A A A A A A A A A A A A A A A A A A A A A A A A A A I 1 S T W + C Q B S 8 m / g f N s s F E z 5 t 0 0 N N L 6 V J 0 5 t R U g 9 N D y s + l W T Z J b s P r T H + 9 y 5 g K 4 L V k h D I z L 6 Z Y X g a E k y l I N P 6 G Y 7 6 v X 5 P r 5 m C B R k r 2 K S y 0 G N Q S 6 k y J h I g T 4 Q D 9 n v E X F N Z q A q Z w d w b s x X Y 5 U s k B Y J A b d M 1 Y q 4 f f X + 7 3 X q 5 k s k u 4 a l Y a W S o v U R m v m I J + G h E 3 A W 4 S 1 X K + 8 N g e O e b I w p 5 q t H P j w n c / B S B D g Z O H e C F I Q u M f x 1 k H x w + S u T z y F o 0 W j O x M t 8 R 7 3 K g 5 l z M 5 h y 8 2 D j p U i y S v M h E S W q 7 k n L 2 e 2 p R h 7 w J f L j 3 S u L g k D 2 d p A t Q B k Y D E I Q v r N B n 0 E h e I 6 J A F x w 7 t D V L h b 4 8 Z D 5 v B a e 5 l p s 1 L e m L 0 1 Y s 8 z D Q 3 Z l Y I u M k l 6 n p v c u e 6 R w G v / V M I J M b U 0 / d g z 4 1 V B N H 2 G 7 1 6 B j B M 5 G c m / + 4 I O + M F 9 D U q P A K t b t e D n X N T Z 3 j M f V z P j Y Z n b M S / v Q K r 5 i d Z b r l d d 1 m + E + b 8 J Z P a 2 E a h s 1 + w x u L 2 o 1 X b W 1 z a d o L d R n u 7 G + D P w z 6 v V R c j j f 6 B l B L A Q I t A B Q A A g A I A D d 2 2 l Z A f Y p G p g A A A P c A A A A S A A A A A A A A A A A A A A A A A A A A A A B D b 2 5 m a W c v U G F j a 2 F n Z S 5 4 b W x Q S w E C L Q A U A A I A C A A 3 d t p W D 8 r p q 6 Q A A A D p A A A A E w A A A A A A A A A A A A A A A A D y A A A A W 0 N v b n R l b n R f V H l w Z X N d L n h t b F B L A Q I t A B Q A A g A I A D d 2 2 l a z 6 N s r j A E A A D I E A A A T A A A A A A A A A A A A A A A A A O M B A A B G b 3 J t d W x h c y 9 T Z W N 0 a W 9 u M S 5 t U E s F B g A A A A A D A A M A w g A A A L w 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s R A A A A A A A A 6 R 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y Z X Z p b 3 V z U G V y Z m 9 y b W F u Y 2 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U H J l d m l v d X N Q Z X J m b 3 J t Y W 5 j Z S I g L z 4 8 R W 5 0 c n k g V H l w Z T 0 i R m l s b G V k Q 2 9 t c G x l d G V S Z X N 1 b H R U b 1 d v c m t z a G V l d C I g V m F s d W U 9 I m w x I i A v P j x F b n R y e S B U e X B l P S J S Z W x h d G l v b n N o a X B J b m Z v Q 2 9 u d G F p b m V y I i B W Y W x 1 Z T 0 i c 3 s m c X V v d D t j b 2 x 1 b W 5 D b 3 V u d C Z x d W 9 0 O z o 4 L C Z x d W 9 0 O 2 t l e U N v b H V t b k 5 h b W V z J n F 1 b 3 Q 7 O l t d L C Z x d W 9 0 O 3 F 1 Z X J 5 U m V s Y X R p b 2 5 z a G l w c y Z x d W 9 0 O z p b X S w m c X V v d D t j b 2 x 1 b W 5 J Z G V u d G l 0 a W V z J n F 1 b 3 Q 7 O l s m c X V v d D t T Z W N 0 a W 9 u M S 9 Q c m V 2 a W 9 1 c 1 B l c m Z v c m 1 h b m N l L 0 F 1 d G 9 S Z W 1 v d m V k Q 2 9 s d W 1 u c z E u e y M s M H 0 m c X V v d D s s J n F 1 b 3 Q 7 U 2 V j d G l v b j E v U H J l d m l v d X N Q Z X J m b 3 J t Y W 5 j Z S 9 B d X R v U m V t b 3 Z l Z E N v b H V t b n M x L n t S a W R l c i w x f S Z x d W 9 0 O y w m c X V v d D t T Z W N 0 a W 9 u M S 9 Q c m V 2 a W 9 1 c 1 B l c m Z v c m 1 h b m N l L 0 F 1 d G 9 S Z W 1 v d m V k Q 2 9 s d W 1 u c z E u e 0 J l c 3 Q g R 0 M g c m V z d W x 0 L D J 9 J n F 1 b 3 Q 7 L C Z x d W 9 0 O 1 N l Y 3 R p b 2 4 x L 1 B y Z X Z p b 3 V z U G V y Z m 9 y b W F u Y 2 U v Q X V 0 b 1 J l b W 9 2 Z W R D b 2 x 1 b W 5 z M S 5 7 I 1 d p b n M s M 3 0 m c X V v d D s s J n F 1 b 3 Q 7 U 2 V j d G l v b j E v U H J l d m l v d X N Q Z X J m b 3 J t Y W 5 j Z S 9 B d X R v U m V t b 3 Z l Z E N v b H V t b n M x L n t C Z X N 0 I H N 0 Y W d l I H J l c 3 V s d C w 0 f S Z x d W 9 0 O y w m c X V v d D t T Z W N 0 a W 9 u M S 9 Q c m V 2 a W 9 1 c 1 B l c m Z v c m 1 h b m N l L 0 F 1 d G 9 S Z W 1 v d m V k Q 2 9 s d W 1 u c z E u e y N T d G F n Z V d p b n M s N X 0 m c X V v d D s s J n F 1 b 3 Q 7 U 2 V j d G l v b j E v U H J l d m l v d X N Q Z X J m b 3 J t Y W 5 j Z S 9 B d X R v U m V t b 3 Z l Z E N v b H V t b n M x L n s j V G 9 w M T B z L D Z 9 J n F 1 b 3 Q 7 L C Z x d W 9 0 O 1 N l Y 3 R p b 2 4 x L 1 B y Z X Z p b 3 V z U G V y Z m 9 y b W F u Y 2 U v Q X V 0 b 1 J l b W 9 2 Z W R D b 2 x 1 b W 5 z M S 5 7 V G 9 0 Y W w g c G 9 p b n R z L D d 9 J n F 1 b 3 Q 7 X S w m c X V v d D t D b 2 x 1 b W 5 D b 3 V u d C Z x d W 9 0 O z o 4 L C Z x d W 9 0 O 0 t l e U N v b H V t b k 5 h b W V z J n F 1 b 3 Q 7 O l t d L C Z x d W 9 0 O 0 N v b H V t b k l k Z W 5 0 a X R p Z X M m c X V v d D s 6 W y Z x d W 9 0 O 1 N l Y 3 R p b 2 4 x L 1 B y Z X Z p b 3 V z U G V y Z m 9 y b W F u Y 2 U v Q X V 0 b 1 J l b W 9 2 Z W R D b 2 x 1 b W 5 z M S 5 7 I y w w f S Z x d W 9 0 O y w m c X V v d D t T Z W N 0 a W 9 u M S 9 Q c m V 2 a W 9 1 c 1 B l c m Z v c m 1 h b m N l L 0 F 1 d G 9 S Z W 1 v d m V k Q 2 9 s d W 1 u c z E u e 1 J p Z G V y L D F 9 J n F 1 b 3 Q 7 L C Z x d W 9 0 O 1 N l Y 3 R p b 2 4 x L 1 B y Z X Z p b 3 V z U G V y Z m 9 y b W F u Y 2 U v Q X V 0 b 1 J l b W 9 2 Z W R D b 2 x 1 b W 5 z M S 5 7 Q m V z d C B H Q y B y Z X N 1 b H Q s M n 0 m c X V v d D s s J n F 1 b 3 Q 7 U 2 V j d G l v b j E v U H J l d m l v d X N Q Z X J m b 3 J t Y W 5 j Z S 9 B d X R v U m V t b 3 Z l Z E N v b H V t b n M x L n s j V 2 l u c y w z f S Z x d W 9 0 O y w m c X V v d D t T Z W N 0 a W 9 u M S 9 Q c m V 2 a W 9 1 c 1 B l c m Z v c m 1 h b m N l L 0 F 1 d G 9 S Z W 1 v d m V k Q 2 9 s d W 1 u c z E u e 0 J l c 3 Q g c 3 R h Z 2 U g c m V z d W x 0 L D R 9 J n F 1 b 3 Q 7 L C Z x d W 9 0 O 1 N l Y 3 R p b 2 4 x L 1 B y Z X Z p b 3 V z U G V y Z m 9 y b W F u Y 2 U v Q X V 0 b 1 J l b W 9 2 Z W R D b 2 x 1 b W 5 z M S 5 7 I 1 N 0 Y W d l V 2 l u c y w 1 f S Z x d W 9 0 O y w m c X V v d D t T Z W N 0 a W 9 u M S 9 Q c m V 2 a W 9 1 c 1 B l c m Z v c m 1 h b m N l L 0 F 1 d G 9 S Z W 1 v d m V k Q 2 9 s d W 1 u c z E u e y N U b 3 A x M H M s N n 0 m c X V v d D s s J n F 1 b 3 Q 7 U 2 V j d G l v b j E v U H J l d m l v d X N Q Z X J m b 3 J t Y W 5 j Z S 9 B d X R v U m V t b 3 Z l Z E N v b H V t b n M x L n t U b 3 R h b C B w b 2 l u d H M s N 3 0 m c X V v d D t d L C Z x d W 9 0 O 1 J l b G F 0 a W 9 u c 2 h p c E l u Z m 8 m c X V v d D s 6 W 1 1 9 I i A v P j x F b n R y e S B U e X B l P S J G a W x s U 3 R h d H V z I i B W Y W x 1 Z T 0 i c 0 N v b X B s Z X R l I i A v P j x F b n R y e S B U e X B l P S J G a W x s Q 2 9 s d W 1 u T m F t Z X M i I F Z h b H V l P S J z W y Z x d W 9 0 O y M m c X V v d D s s J n F 1 b 3 Q 7 U m l k Z X I m c X V v d D s s J n F 1 b 3 Q 7 Q m V z d C B H Q y B y Z X N 1 b H Q m c X V v d D s s J n F 1 b 3 Q 7 I 1 d p b n M m c X V v d D s s J n F 1 b 3 Q 7 Q m V z d C B z d G F n Z S B y Z X N 1 b H Q m c X V v d D s s J n F 1 b 3 Q 7 I 1 N 0 Y W d l V 2 l u c y Z x d W 9 0 O y w m c X V v d D s j V G 9 w M T B z J n F 1 b 3 Q 7 L C Z x d W 9 0 O 1 R v d G F s I H B v a W 5 0 c y Z x d W 9 0 O 1 0 i I C 8 + P E V u d H J 5 I F R 5 c G U 9 I k Z p b G x D b 2 x 1 b W 5 U e X B l c y I g V m F s d W U 9 I n N B d 1 l E Q X d N R E F 3 T T 0 i I C 8 + P E V u d H J 5 I F R 5 c G U 9 I k Z p b G x M Y X N 0 V X B k Y X R l Z C I g V m F s d W U 9 I m Q y M D I z L T A 2 L T I 2 V D A 0 O j Q 5 O j Q 2 L j g x M z c 5 N z l a I i A v P j x F b n R y e S B U e X B l P S J G a W x s R X J y b 3 J D b 3 V u d C I g V m F s d W U 9 I m w w I i A v P j x F b n R y e S B U e X B l P S J G a W x s R X J y b 3 J D b 2 R l I i B W Y W x 1 Z T 0 i c 1 V u a 2 5 v d 2 4 i I C 8 + P E V u d H J 5 I F R 5 c G U 9 I k Z p b G x D b 3 V u d C I g V m F s d W U 9 I m w x M j k i I C 8 + P E V u d H J 5 I F R 5 c G U 9 I k F k Z G V k V G 9 E Y X R h T W 9 k Z W w i I F Z h b H V l P S J s M C I g L z 4 8 R W 5 0 c n k g V H l w Z T 0 i U X V l c n l J R C I g V m F s d W U 9 I n M 5 O G N l O T h m N y 0 x Y W Y w L T R k N W Y t O G J j Z i 1 k M m Y 1 M m F h Z W U 5 Y 2 E i I C 8 + P C 9 T d G F i b G V F b n R y a W V z P j w v S X R l b T 4 8 S X R l b T 4 8 S X R l b U x v Y 2 F 0 a W 9 u P j x J d G V t V H l w Z T 5 G b 3 J t d W x h P C 9 J d G V t V H l w Z T 4 8 S X R l b V B h d G g + U 2 V j d G l v b j E v U H J l d m l v d X N Q Z X J m b 3 J t Y W 5 j Z S 9 T b 3 V y Y 2 U 8 L 0 l 0 Z W 1 Q Y X R o P j w v S X R l b U x v Y 2 F 0 a W 9 u P j x T d G F i b G V F b n R y a W V z I C 8 + P C 9 J d G V t P j x J d G V t P j x J d G V t T G 9 j Y X R p b 2 4 + P E l 0 Z W 1 U e X B l P k Z v c m 1 1 b G E 8 L 0 l 0 Z W 1 U e X B l P j x J d G V t U G F 0 a D 5 T Z W N 0 a W 9 u M S 9 Q c m V 2 a W 9 1 c 1 B l c m Z v c m 1 h b m N l L 0 R h d G E w P C 9 J d G V t U G F 0 a D 4 8 L 0 l 0 Z W 1 M b 2 N h d G l v b j 4 8 U 3 R h Y m x l R W 5 0 c m l l c y A v P j w v S X R l b T 4 8 S X R l b T 4 8 S X R l b U x v Y 2 F 0 a W 9 u P j x J d G V t V H l w Z T 5 G b 3 J t d W x h P C 9 J d G V t V H l w Z T 4 8 S X R l b V B h d G g + U 2 V j d G l v b j E v U H J l d m l v d X N Q Z X J m b 3 J t Y W 5 j Z S 9 D a G F u Z 2 V k J T I w V H l w Z T w v S X R l b V B h d G g + P C 9 J d G V t T G 9 j Y X R p b 2 4 + P F N 0 Y W J s Z U V u d H J p Z X M g L z 4 8 L 0 l 0 Z W 0 + P E l 0 Z W 0 + P E l 0 Z W 1 M b 2 N h d G l v b j 4 8 S X R l b V R 5 c G U + R m 9 y b X V s Y T w v S X R l b V R 5 c G U + P E l 0 Z W 1 Q Y X R o P l N l Y 3 R p b 2 4 x L 1 B y Z X Z p b 3 V z U G V y Z m 9 y b W F u Y 2 U v U m V t b 3 Z l Z C U y M E N v b H V t b n M 8 L 0 l 0 Z W 1 Q Y X R o P j w v S X R l b U x v Y 2 F 0 a W 9 u P j x T d G F i b G V F b n R y a W V z I C 8 + P C 9 J d G V t P j x J d G V t P j x J d G V t T G 9 j Y X R p b 2 4 + P E l 0 Z W 1 U e X B l P k Z v c m 1 1 b G E 8 L 0 l 0 Z W 1 U e X B l P j x J d G V t U G F 0 a D 5 T Z W N 0 a W 9 u M S 9 Q c m V 2 a W 9 1 c 1 B l c m Z v c m 1 h b m N l L 1 J l c G x h Y 2 V k J T I w V m F s d W U 8 L 0 l 0 Z W 1 Q Y X R o P j w v S X R l b U x v Y 2 F 0 a W 9 u P j x T d G F i b G V F b n R y a W V z I C 8 + P C 9 J d G V t P j x J d G V t P j x J d G V t T G 9 j Y X R p b 2 4 + P E l 0 Z W 1 U e X B l P k Z v c m 1 1 b G E 8 L 0 l 0 Z W 1 U e X B l P j x J d G V t U G F 0 a D 5 T Z W N 0 a W 9 u M S 9 Q c m V 2 a W 9 1 c 1 B l c m Z v c m 1 h b m N l L 1 J l c G x h Y 2 V k J T I w V m F s d W U x P C 9 J d G V t U G F 0 a D 4 8 L 0 l 0 Z W 1 M b 2 N h d G l v b j 4 8 U 3 R h Y m x l R W 5 0 c m l l c y A v P j w v S X R l b T 4 8 S X R l b T 4 8 S X R l b U x v Y 2 F 0 a W 9 u P j x J d G V t V H l w Z T 5 G b 3 J t d W x h P C 9 J d G V t V H l w Z T 4 8 S X R l b V B h d G g + U 2 V j d G l v b j E v U H J l d m l v d X N Q Z X J m b 3 J t Y W 5 j Z S 9 S Z X B s Y W N l Z C U y M F Z h b H V l M j w v S X R l b V B h d G g + P C 9 J d G V t T G 9 j Y X R p b 2 4 + P F N 0 Y W J s Z U V u d H J p Z X M g L z 4 8 L 0 l 0 Z W 0 + P E l 0 Z W 0 + P E l 0 Z W 1 M b 2 N h d G l v b j 4 8 S X R l b V R 5 c G U + R m 9 y b X V s Y T w v S X R l b V R 5 c G U + P E l 0 Z W 1 Q Y X R o P l N l Y 3 R p b 2 4 x L 1 B y Z X Z p b 3 V z U G V y Z m 9 y b W F u Y 2 U v Q 2 h h b m d l Z C U y M F R 5 c G U x P C 9 J d G V t U G F 0 a D 4 8 L 0 l 0 Z W 1 M b 2 N h d G l v b j 4 8 U 3 R h Y m x l R W 5 0 c m l l c y A v P j w v S X R l b T 4 8 L 0 l 0 Z W 1 z P j w v T G 9 j Y W x Q Y W N r Y W d l T W V 0 Y W R h d G F G a W x l P h Y A A A B Q S w U G A A A A A A A A A A A A A A A A A A A A A A A A J g E A A A E A A A D Q j J 3 f A R X R E Y x 6 A M B P w p f r A Q A A A N n a q s Y g T P d A v B R Z C b i P X 3 w A A A A A A g A A A A A A E G Y A A A A B A A A g A A A A k C w q / 8 c p 6 4 L F R K J R W i R 1 0 R w Y b 9 R z z 0 H j 3 Z t W g Z 1 B v d Y A A A A A D o A A A A A C A A A g A A A A Y x s g 5 c p q 3 3 t 5 G 0 5 Z A 4 + R W A P H u J v i S y 0 8 n / c 2 J A h e G J h Q A A A A h O W R P h X Y I K 3 D I Y f Z y o w J c 9 a Q P O r 1 W d f D C + e h c L E a z P L f 0 9 k d 0 u h u R u n 3 E o H Y d 4 0 Y d d 2 o 0 O P j l A B 7 7 h 7 G g O D P h H Q C W a t U 9 v w / n p I v 2 C Z I a P x A A A A A U v 9 5 U R B Y q o G S A i D D F Q 3 g M r z P s g d f F r 4 C v q r q 4 D f K L M W D 3 8 + h b 3 y c 8 I b s L z I k O B 7 q 0 o 5 G q z 3 5 T h Y U o R f K i G i 5 1 Q = = < / D a t a M a s h u p > 
</file>

<file path=customXml/itemProps1.xml><?xml version="1.0" encoding="utf-8"?>
<ds:datastoreItem xmlns:ds="http://schemas.openxmlformats.org/officeDocument/2006/customXml" ds:itemID="{3EC39F04-A35C-4664-A265-48C80D827E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Copyright</vt:lpstr>
      <vt:lpstr>Images Pivot</vt:lpstr>
      <vt:lpstr>Data Type Pivot</vt:lpstr>
      <vt:lpstr>Teams</vt:lpstr>
      <vt:lpstr>Countries</vt:lpstr>
      <vt:lpstr>Riders</vt:lpstr>
      <vt:lpstr>Prev Performance</vt:lpstr>
      <vt:lpstr>Location Data</vt:lpstr>
      <vt:lpstr>More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Mynda Treacy</dc:creator>
  <cp:lastModifiedBy>Mynda Treacy</cp:lastModifiedBy>
  <dcterms:created xsi:type="dcterms:W3CDTF">2023-06-24T04:19:21Z</dcterms:created>
  <dcterms:modified xsi:type="dcterms:W3CDTF">2023-06-27T06:00:50Z</dcterms:modified>
</cp:coreProperties>
</file>