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Charting Disparate Data\"/>
    </mc:Choice>
  </mc:AlternateContent>
  <bookViews>
    <workbookView xWindow="0" yWindow="0" windowWidth="19200" windowHeight="11580"/>
  </bookViews>
  <sheets>
    <sheet name="Disparate Data Chart Options" sheetId="1" r:id="rId1"/>
    <sheet name="Bryan's Normalized Analysis" sheetId="2" r:id="rId2"/>
    <sheet name="STANDARDIZE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F22" i="3"/>
  <c r="G22" i="3"/>
  <c r="H22" i="3"/>
  <c r="I22" i="3"/>
  <c r="J22" i="3"/>
  <c r="K22" i="3"/>
  <c r="L22" i="3"/>
  <c r="E23" i="3"/>
  <c r="F23" i="3"/>
  <c r="G23" i="3"/>
  <c r="H23" i="3"/>
  <c r="I23" i="3"/>
  <c r="J23" i="3"/>
  <c r="K23" i="3"/>
  <c r="L23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26" i="3"/>
  <c r="F26" i="3"/>
  <c r="G26" i="3"/>
  <c r="H26" i="3"/>
  <c r="I26" i="3"/>
  <c r="J26" i="3"/>
  <c r="K26" i="3"/>
  <c r="L26" i="3"/>
  <c r="E27" i="3"/>
  <c r="F27" i="3"/>
  <c r="G27" i="3"/>
  <c r="H27" i="3"/>
  <c r="I27" i="3"/>
  <c r="J27" i="3"/>
  <c r="K27" i="3"/>
  <c r="L27" i="3"/>
  <c r="E28" i="3"/>
  <c r="F28" i="3"/>
  <c r="G28" i="3"/>
  <c r="H28" i="3"/>
  <c r="I28" i="3"/>
  <c r="J28" i="3"/>
  <c r="K28" i="3"/>
  <c r="L28" i="3"/>
  <c r="E29" i="3"/>
  <c r="F29" i="3"/>
  <c r="G29" i="3"/>
  <c r="H29" i="3"/>
  <c r="I29" i="3"/>
  <c r="J29" i="3"/>
  <c r="K29" i="3"/>
  <c r="L29" i="3"/>
  <c r="E30" i="3"/>
  <c r="F30" i="3"/>
  <c r="G30" i="3"/>
  <c r="H30" i="3"/>
  <c r="I30" i="3"/>
  <c r="J30" i="3"/>
  <c r="K30" i="3"/>
  <c r="L30" i="3"/>
  <c r="E31" i="3"/>
  <c r="F31" i="3"/>
  <c r="G31" i="3"/>
  <c r="H31" i="3"/>
  <c r="I31" i="3"/>
  <c r="J31" i="3"/>
  <c r="K31" i="3"/>
  <c r="L31" i="3"/>
  <c r="D23" i="3"/>
  <c r="D24" i="3"/>
  <c r="D25" i="3"/>
  <c r="D26" i="3"/>
  <c r="D27" i="3"/>
  <c r="D28" i="3"/>
  <c r="D29" i="3"/>
  <c r="D30" i="3"/>
  <c r="D31" i="3"/>
  <c r="D22" i="3"/>
  <c r="AC10" i="2"/>
  <c r="AA10" i="2"/>
  <c r="AF10" i="2" s="1"/>
  <c r="Z10" i="2"/>
  <c r="AE10" i="2" s="1"/>
  <c r="Y10" i="2"/>
  <c r="AD10" i="2" s="1"/>
  <c r="X10" i="2"/>
  <c r="W10" i="2"/>
  <c r="AB10" i="2" s="1"/>
  <c r="U10" i="2"/>
  <c r="T10" i="2"/>
  <c r="S10" i="2"/>
  <c r="R10" i="2"/>
  <c r="Q10" i="2"/>
  <c r="P10" i="2"/>
  <c r="O10" i="2"/>
  <c r="N10" i="2"/>
  <c r="M10" i="2"/>
  <c r="L10" i="2"/>
  <c r="AC9" i="2"/>
  <c r="AA9" i="2"/>
  <c r="AF9" i="2" s="1"/>
  <c r="Z9" i="2"/>
  <c r="AE9" i="2" s="1"/>
  <c r="Y9" i="2"/>
  <c r="AD9" i="2" s="1"/>
  <c r="X9" i="2"/>
  <c r="W9" i="2"/>
  <c r="AB9" i="2" s="1"/>
  <c r="U9" i="2"/>
  <c r="T9" i="2"/>
  <c r="S9" i="2"/>
  <c r="R9" i="2"/>
  <c r="Q9" i="2"/>
  <c r="P9" i="2"/>
  <c r="O9" i="2"/>
  <c r="N9" i="2"/>
  <c r="M9" i="2"/>
  <c r="L9" i="2"/>
  <c r="AC8" i="2"/>
  <c r="AA8" i="2"/>
  <c r="AF8" i="2" s="1"/>
  <c r="Z8" i="2"/>
  <c r="Y8" i="2"/>
  <c r="AD8" i="2" s="1"/>
  <c r="X8" i="2"/>
  <c r="W8" i="2"/>
  <c r="AB8" i="2" s="1"/>
  <c r="U8" i="2"/>
  <c r="T8" i="2"/>
  <c r="S8" i="2"/>
  <c r="R8" i="2"/>
  <c r="Q8" i="2"/>
  <c r="P8" i="2"/>
  <c r="O8" i="2"/>
  <c r="N8" i="2"/>
  <c r="M8" i="2"/>
  <c r="L8" i="2"/>
  <c r="AC7" i="2"/>
  <c r="AA7" i="2"/>
  <c r="AF7" i="2" s="1"/>
  <c r="Z7" i="2"/>
  <c r="Y7" i="2"/>
  <c r="AD7" i="2" s="1"/>
  <c r="X7" i="2"/>
  <c r="W7" i="2"/>
  <c r="AB7" i="2" s="1"/>
  <c r="U7" i="2"/>
  <c r="T7" i="2"/>
  <c r="S7" i="2"/>
  <c r="R7" i="2"/>
  <c r="Q7" i="2"/>
  <c r="P7" i="2"/>
  <c r="O7" i="2"/>
  <c r="N7" i="2"/>
  <c r="M7" i="2"/>
  <c r="L7" i="2"/>
  <c r="AC6" i="2"/>
  <c r="AA6" i="2"/>
  <c r="AF6" i="2" s="1"/>
  <c r="Z6" i="2"/>
  <c r="Y6" i="2"/>
  <c r="AD6" i="2" s="1"/>
  <c r="X6" i="2"/>
  <c r="W6" i="2"/>
  <c r="AB6" i="2" s="1"/>
  <c r="U6" i="2"/>
  <c r="T6" i="2"/>
  <c r="S6" i="2"/>
  <c r="R6" i="2"/>
  <c r="Q6" i="2"/>
  <c r="P6" i="2"/>
  <c r="O6" i="2"/>
  <c r="N6" i="2"/>
  <c r="M6" i="2"/>
  <c r="L6" i="2"/>
  <c r="AC5" i="2"/>
  <c r="AA5" i="2"/>
  <c r="AF5" i="2" s="1"/>
  <c r="Z5" i="2"/>
  <c r="Y5" i="2"/>
  <c r="AD5" i="2" s="1"/>
  <c r="X5" i="2"/>
  <c r="W5" i="2"/>
  <c r="AB5" i="2" s="1"/>
  <c r="U5" i="2"/>
  <c r="T5" i="2"/>
  <c r="S5" i="2"/>
  <c r="R5" i="2"/>
  <c r="Q5" i="2"/>
  <c r="P5" i="2"/>
  <c r="O5" i="2"/>
  <c r="N5" i="2"/>
  <c r="M5" i="2"/>
  <c r="L5" i="2"/>
  <c r="AC4" i="2"/>
  <c r="AA4" i="2"/>
  <c r="AF4" i="2" s="1"/>
  <c r="Z4" i="2"/>
  <c r="Y4" i="2"/>
  <c r="AD4" i="2" s="1"/>
  <c r="X4" i="2"/>
  <c r="W4" i="2"/>
  <c r="AB4" i="2" s="1"/>
  <c r="U4" i="2"/>
  <c r="T4" i="2"/>
  <c r="S4" i="2"/>
  <c r="R4" i="2"/>
  <c r="Q4" i="2"/>
  <c r="P4" i="2"/>
  <c r="O4" i="2"/>
  <c r="N4" i="2"/>
  <c r="M4" i="2"/>
  <c r="L4" i="2"/>
  <c r="AC3" i="2"/>
  <c r="AA3" i="2"/>
  <c r="AF3" i="2" s="1"/>
  <c r="Z3" i="2"/>
  <c r="Y3" i="2"/>
  <c r="AD3" i="2" s="1"/>
  <c r="X3" i="2"/>
  <c r="W3" i="2"/>
  <c r="AB3" i="2" s="1"/>
  <c r="U3" i="2"/>
  <c r="T3" i="2"/>
  <c r="S3" i="2"/>
  <c r="R3" i="2"/>
  <c r="Q3" i="2"/>
  <c r="P3" i="2"/>
  <c r="O3" i="2"/>
  <c r="N3" i="2"/>
  <c r="M3" i="2"/>
  <c r="L3" i="2"/>
  <c r="AE2" i="2"/>
  <c r="AC2" i="2"/>
  <c r="AA2" i="2"/>
  <c r="AF2" i="2" s="1"/>
  <c r="Z2" i="2"/>
  <c r="AE8" i="2" s="1"/>
  <c r="Y2" i="2"/>
  <c r="AD2" i="2" s="1"/>
  <c r="X2" i="2"/>
  <c r="W2" i="2"/>
  <c r="AB2" i="2" s="1"/>
  <c r="U2" i="2"/>
  <c r="T2" i="2"/>
  <c r="S2" i="2"/>
  <c r="R2" i="2"/>
  <c r="Q2" i="2"/>
  <c r="P2" i="2"/>
  <c r="O2" i="2"/>
  <c r="N2" i="2"/>
  <c r="M2" i="2"/>
  <c r="L2" i="2"/>
  <c r="AC1" i="2"/>
  <c r="AA1" i="2"/>
  <c r="Z1" i="2"/>
  <c r="Y1" i="2"/>
  <c r="X1" i="2"/>
  <c r="W1" i="2"/>
  <c r="U1" i="2"/>
  <c r="AF1" i="2" s="1"/>
  <c r="T1" i="2"/>
  <c r="S1" i="2"/>
  <c r="AE1" i="2" s="1"/>
  <c r="R1" i="2"/>
  <c r="Q1" i="2"/>
  <c r="AD1" i="2" s="1"/>
  <c r="P1" i="2"/>
  <c r="O1" i="2"/>
  <c r="N1" i="2"/>
  <c r="M1" i="2"/>
  <c r="AB1" i="2" s="1"/>
  <c r="L1" i="2"/>
  <c r="D27" i="1"/>
  <c r="E27" i="1"/>
  <c r="F27" i="1"/>
  <c r="G27" i="1"/>
  <c r="H27" i="1"/>
  <c r="I27" i="1"/>
  <c r="J27" i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  <c r="D30" i="1"/>
  <c r="E30" i="1"/>
  <c r="F30" i="1"/>
  <c r="G30" i="1"/>
  <c r="H30" i="1"/>
  <c r="I30" i="1"/>
  <c r="J30" i="1"/>
  <c r="K30" i="1"/>
  <c r="L30" i="1"/>
  <c r="D31" i="1"/>
  <c r="E31" i="1"/>
  <c r="F31" i="1"/>
  <c r="G31" i="1"/>
  <c r="H31" i="1"/>
  <c r="I31" i="1"/>
  <c r="J31" i="1"/>
  <c r="K31" i="1"/>
  <c r="L31" i="1"/>
  <c r="D32" i="1"/>
  <c r="E32" i="1"/>
  <c r="F32" i="1"/>
  <c r="G32" i="1"/>
  <c r="H32" i="1"/>
  <c r="I32" i="1"/>
  <c r="J32" i="1"/>
  <c r="K32" i="1"/>
  <c r="L32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E35" i="1"/>
  <c r="F35" i="1"/>
  <c r="G35" i="1"/>
  <c r="H35" i="1"/>
  <c r="I35" i="1"/>
  <c r="J35" i="1"/>
  <c r="K35" i="1"/>
  <c r="L35" i="1"/>
  <c r="D36" i="1"/>
  <c r="E36" i="1"/>
  <c r="F36" i="1"/>
  <c r="G36" i="1"/>
  <c r="H36" i="1"/>
  <c r="I36" i="1"/>
  <c r="J36" i="1"/>
  <c r="K36" i="1"/>
  <c r="L36" i="1"/>
  <c r="D57" i="1"/>
  <c r="E57" i="1" s="1"/>
  <c r="F57" i="1" s="1"/>
  <c r="G57" i="1" s="1"/>
  <c r="H57" i="1" s="1"/>
  <c r="I57" i="1" s="1"/>
  <c r="J57" i="1"/>
  <c r="K57" i="1" s="1"/>
  <c r="L57" i="1" s="1"/>
  <c r="D58" i="1"/>
  <c r="E58" i="1"/>
  <c r="F58" i="1"/>
  <c r="G58" i="1"/>
  <c r="H58" i="1" s="1"/>
  <c r="I58" i="1"/>
  <c r="J58" i="1"/>
  <c r="K58" i="1"/>
  <c r="L58" i="1"/>
  <c r="D59" i="1"/>
  <c r="E59" i="1" s="1"/>
  <c r="F59" i="1" s="1"/>
  <c r="G59" i="1" s="1"/>
  <c r="H59" i="1" s="1"/>
  <c r="I59" i="1" s="1"/>
  <c r="J59" i="1"/>
  <c r="K59" i="1"/>
  <c r="L59" i="1"/>
  <c r="D60" i="1"/>
  <c r="E60" i="1"/>
  <c r="F60" i="1"/>
  <c r="G60" i="1"/>
  <c r="H60" i="1"/>
  <c r="I60" i="1"/>
  <c r="J60" i="1"/>
  <c r="K60" i="1"/>
  <c r="L60" i="1"/>
  <c r="D61" i="1"/>
  <c r="E61" i="1"/>
  <c r="F61" i="1"/>
  <c r="G61" i="1"/>
  <c r="H61" i="1"/>
  <c r="I61" i="1"/>
  <c r="J61" i="1"/>
  <c r="K61" i="1"/>
  <c r="L61" i="1"/>
  <c r="D62" i="1"/>
  <c r="E62" i="1"/>
  <c r="F62" i="1"/>
  <c r="G62" i="1" s="1"/>
  <c r="H62" i="1"/>
  <c r="I62" i="1"/>
  <c r="J62" i="1"/>
  <c r="K62" i="1"/>
  <c r="L62" i="1"/>
  <c r="D63" i="1"/>
  <c r="E63" i="1"/>
  <c r="F63" i="1"/>
  <c r="G63" i="1"/>
  <c r="H63" i="1"/>
  <c r="I63" i="1" s="1"/>
  <c r="J63" i="1"/>
  <c r="K63" i="1" s="1"/>
  <c r="L63" i="1"/>
  <c r="D64" i="1"/>
  <c r="E64" i="1" s="1"/>
  <c r="F64" i="1"/>
  <c r="G64" i="1"/>
  <c r="H64" i="1" s="1"/>
  <c r="I64" i="1"/>
  <c r="J64" i="1"/>
  <c r="K64" i="1"/>
  <c r="L64" i="1" s="1"/>
  <c r="D65" i="1"/>
  <c r="E65" i="1"/>
  <c r="F65" i="1"/>
  <c r="G65" i="1"/>
  <c r="H65" i="1"/>
  <c r="I65" i="1"/>
  <c r="J65" i="1"/>
  <c r="K65" i="1"/>
  <c r="L65" i="1"/>
  <c r="D66" i="1"/>
  <c r="E66" i="1"/>
  <c r="F66" i="1"/>
  <c r="G66" i="1"/>
  <c r="H66" i="1"/>
  <c r="I66" i="1"/>
  <c r="J66" i="1"/>
  <c r="K66" i="1"/>
  <c r="L66" i="1"/>
  <c r="AE3" i="2" l="1"/>
  <c r="AE4" i="2"/>
  <c r="AE5" i="2"/>
  <c r="AE6" i="2"/>
  <c r="AE7" i="2"/>
</calcChain>
</file>

<file path=xl/sharedStrings.xml><?xml version="1.0" encoding="utf-8"?>
<sst xmlns="http://schemas.openxmlformats.org/spreadsheetml/2006/main" count="136" uniqueCount="44">
  <si>
    <t>White</t>
  </si>
  <si>
    <t>Hispanic</t>
  </si>
  <si>
    <t>Black</t>
  </si>
  <si>
    <t>Asian</t>
  </si>
  <si>
    <t>American Indian</t>
  </si>
  <si>
    <t>Students</t>
  </si>
  <si>
    <t>Staff</t>
  </si>
  <si>
    <t>12/13</t>
  </si>
  <si>
    <t>10/11</t>
  </si>
  <si>
    <t>08/09</t>
  </si>
  <si>
    <t>06/07</t>
  </si>
  <si>
    <t>04/05</t>
  </si>
  <si>
    <t>School year</t>
  </si>
  <si>
    <t>Washington State Percentage of Students by Ethnicity Indexed Data
Year on Year Change 2004/05 to 2012/13</t>
  </si>
  <si>
    <t>Washington State Percentage of Students by Ethnicity Indexed Data
Change since 2004/05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</si>
  <si>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http://data.k12.wa.us/PublicDWP/web/Washingtonweb/Snapshots/StaffSnapShotLanding.aspx</t>
    </r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</si>
  <si>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Totals for each year may be less than 100 due to incomplete data for categories of </t>
    </r>
    <r>
      <rPr>
        <i/>
        <sz val="10"/>
        <color theme="1"/>
        <rFont val="Calibri"/>
        <family val="2"/>
        <scheme val="minor"/>
      </rPr>
      <t>2 or more races</t>
    </r>
    <r>
      <rPr>
        <sz val="10"/>
        <color theme="1"/>
        <rFont val="Calibri"/>
        <family val="2"/>
        <scheme val="minor"/>
      </rPr>
      <t xml:space="preserve">, </t>
    </r>
    <r>
      <rPr>
        <i/>
        <sz val="10"/>
        <color theme="1"/>
        <rFont val="Calibri"/>
        <family val="2"/>
        <scheme val="minor"/>
      </rPr>
      <t>Pacific Islander</t>
    </r>
    <r>
      <rPr>
        <sz val="10"/>
        <color theme="1"/>
        <rFont val="Calibri"/>
        <family val="2"/>
        <scheme val="minor"/>
      </rPr>
      <t xml:space="preserve">, and </t>
    </r>
    <r>
      <rPr>
        <i/>
        <sz val="10"/>
        <color theme="1"/>
        <rFont val="Calibri"/>
        <family val="2"/>
        <scheme val="minor"/>
      </rPr>
      <t>not reported</t>
    </r>
    <r>
      <rPr>
        <sz val="10"/>
        <color theme="1"/>
        <rFont val="Calibri"/>
        <family val="2"/>
        <scheme val="minor"/>
      </rPr>
      <t>.</t>
    </r>
  </si>
  <si>
    <t>11/12</t>
  </si>
  <si>
    <t>09/10</t>
  </si>
  <si>
    <t>07/08</t>
  </si>
  <si>
    <t>05/06</t>
  </si>
  <si>
    <t>Original Data</t>
  </si>
  <si>
    <t>Washington State Percentage Staff and Student by Ethnicity</t>
  </si>
  <si>
    <t>Washington State Percentage of Students by Ethnicity 2004/05 to 2012/13</t>
  </si>
  <si>
    <t>Hispanic Staff</t>
  </si>
  <si>
    <t>Hispanic Student</t>
  </si>
  <si>
    <t>American Indian Staff</t>
  </si>
  <si>
    <t>American Indian Student</t>
  </si>
  <si>
    <t>Asian Staff</t>
  </si>
  <si>
    <t>Asian Student</t>
  </si>
  <si>
    <t>Black Staff</t>
  </si>
  <si>
    <t>Black Student</t>
  </si>
  <si>
    <t>White Staff</t>
  </si>
  <si>
    <t>White Student</t>
  </si>
  <si>
    <t>Total Student Enrollment</t>
  </si>
  <si>
    <t>'05</t>
  </si>
  <si>
    <t>'13</t>
  </si>
  <si>
    <t>Labels</t>
  </si>
  <si>
    <t>Title:</t>
  </si>
  <si>
    <t>Actual Student Enrollment</t>
  </si>
  <si>
    <t>Enrollment data retrieved from the "report builder" tool</t>
  </si>
  <si>
    <t>Charting Disparate Data</t>
  </si>
  <si>
    <t>Standardised Data</t>
  </si>
  <si>
    <t>Washington State Percentage of Students by Ethnicity Standardised Data
2004/05 to 2012/13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</si>
</sst>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8" tint="-0.249977111117893"/>
      <name val="Georg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8" tint="-0.249977111117893"/>
      <name val="Georgia"/>
      <family val="1"/>
    </font>
    <font>
      <b/>
      <sz val="12"/>
      <color theme="1"/>
      <name val="Calibri"/>
      <family val="2"/>
      <scheme val="minor"/>
    </font>
    <font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64" fontId="4" fillId="0" borderId="1" xfId="2" applyNumberFormat="1" applyFont="1" applyFill="1" applyBorder="1" applyAlignment="1" applyProtection="1">
      <alignment horizontal="right" vertical="top" wrapText="1" readingOrder="1"/>
      <protection locked="0"/>
    </xf>
    <xf numFmtId="49" fontId="4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>
      <alignment horizontal="right" vertical="center" textRotation="90"/>
    </xf>
    <xf numFmtId="49" fontId="4" fillId="0" borderId="1" xfId="0" quotePrefix="1" applyNumberFormat="1" applyFont="1" applyFill="1" applyBorder="1" applyAlignment="1" applyProtection="1">
      <alignment horizontal="right" vertical="top" wrapText="1" readingOrder="1"/>
      <protection locked="0"/>
    </xf>
    <xf numFmtId="49" fontId="4" fillId="2" borderId="1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 horizontal="left" wrapText="1"/>
    </xf>
    <xf numFmtId="43" fontId="4" fillId="0" borderId="1" xfId="1" applyFont="1" applyFill="1" applyBorder="1" applyAlignment="1" applyProtection="1">
      <alignment horizontal="right" vertical="top" wrapText="1" readingOrder="1"/>
      <protection locked="0"/>
    </xf>
    <xf numFmtId="0" fontId="5" fillId="2" borderId="3" xfId="0" applyFont="1" applyFill="1" applyBorder="1" applyAlignment="1">
      <alignment horizontal="right" vertical="center" textRotation="90"/>
    </xf>
    <xf numFmtId="0" fontId="5" fillId="2" borderId="4" xfId="0" applyFont="1" applyFill="1" applyBorder="1" applyAlignment="1">
      <alignment horizontal="right" vertical="center" textRotation="90"/>
    </xf>
    <xf numFmtId="0" fontId="5" fillId="2" borderId="5" xfId="0" applyFont="1" applyFill="1" applyBorder="1" applyAlignment="1">
      <alignment horizontal="right" vertical="center" textRotation="90"/>
    </xf>
    <xf numFmtId="49" fontId="7" fillId="0" borderId="0" xfId="0" applyNumberFormat="1" applyFont="1" applyFill="1" applyBorder="1" applyAlignment="1" applyProtection="1">
      <alignment vertical="top" readingOrder="1"/>
      <protection locked="0"/>
    </xf>
    <xf numFmtId="0" fontId="0" fillId="0" borderId="0" xfId="0" applyNumberFormat="1"/>
    <xf numFmtId="0" fontId="6" fillId="0" borderId="0" xfId="0" applyFont="1"/>
    <xf numFmtId="0" fontId="10" fillId="0" borderId="0" xfId="0" applyFont="1"/>
    <xf numFmtId="0" fontId="11" fillId="0" borderId="0" xfId="0" applyFont="1"/>
    <xf numFmtId="49" fontId="12" fillId="2" borderId="1" xfId="3" applyNumberFormat="1" applyFont="1" applyFill="1" applyBorder="1" applyAlignment="1" applyProtection="1">
      <alignment vertical="top" wrapText="1" readingOrder="1"/>
      <protection locked="0"/>
    </xf>
    <xf numFmtId="49" fontId="4" fillId="2" borderId="1" xfId="3" applyNumberFormat="1" applyFont="1" applyFill="1" applyBorder="1" applyAlignment="1" applyProtection="1">
      <alignment horizontal="left" vertical="top" wrapText="1" readingOrder="1"/>
      <protection locked="0"/>
    </xf>
    <xf numFmtId="0" fontId="4" fillId="2" borderId="4" xfId="3" applyNumberFormat="1" applyFont="1" applyFill="1" applyBorder="1" applyAlignment="1" applyProtection="1">
      <alignment horizontal="left" vertical="top" wrapText="1" readingOrder="1"/>
      <protection locked="0"/>
    </xf>
    <xf numFmtId="0" fontId="1" fillId="0" borderId="0" xfId="3"/>
    <xf numFmtId="0" fontId="4" fillId="0" borderId="1" xfId="3" quotePrefix="1" applyNumberFormat="1" applyFont="1" applyFill="1" applyBorder="1" applyAlignment="1" applyProtection="1">
      <alignment horizontal="right" vertical="top" wrapText="1" readingOrder="1"/>
      <protection locked="0"/>
    </xf>
    <xf numFmtId="165" fontId="4" fillId="0" borderId="1" xfId="3" applyNumberFormat="1" applyFont="1" applyFill="1" applyBorder="1" applyAlignment="1" applyProtection="1">
      <alignment horizontal="right" vertical="top" wrapText="1" readingOrder="1"/>
      <protection locked="0"/>
    </xf>
    <xf numFmtId="165" fontId="4" fillId="3" borderId="1" xfId="3" applyNumberFormat="1" applyFont="1" applyFill="1" applyBorder="1" applyAlignment="1" applyProtection="1">
      <alignment horizontal="right" vertical="top" wrapText="1" readingOrder="1"/>
      <protection locked="0"/>
    </xf>
    <xf numFmtId="3" fontId="4" fillId="4" borderId="1" xfId="3" applyNumberFormat="1" applyFont="1" applyFill="1" applyBorder="1" applyAlignment="1" applyProtection="1">
      <alignment horizontal="right" vertical="top" wrapText="1" readingOrder="1"/>
      <protection locked="0"/>
    </xf>
    <xf numFmtId="165" fontId="4" fillId="4" borderId="1" xfId="3" applyNumberFormat="1" applyFont="1" applyFill="1" applyBorder="1" applyAlignment="1" applyProtection="1">
      <alignment horizontal="right" vertical="top" wrapText="1" readingOrder="1"/>
      <protection locked="0"/>
    </xf>
    <xf numFmtId="165" fontId="4" fillId="5" borderId="1" xfId="3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3" applyFont="1"/>
    <xf numFmtId="0" fontId="0" fillId="6" borderId="6" xfId="0" applyFill="1" applyBorder="1"/>
    <xf numFmtId="0" fontId="13" fillId="6" borderId="6" xfId="0" applyFont="1" applyFill="1" applyBorder="1" applyAlignment="1">
      <alignment vertical="center"/>
    </xf>
    <xf numFmtId="0" fontId="6" fillId="0" borderId="0" xfId="0" applyFont="1" applyAlignment="1">
      <alignment horizontal="left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'Disparate Data Chart Options'!$C$24</c:f>
          <c:strCache>
            <c:ptCount val="1"/>
            <c:pt idx="0">
              <c:v>Washington State Percentage of Students by Ethnicity Indexed Data
Change since 2004/05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001146749084979E-2"/>
          <c:y val="0.13016754331634531"/>
          <c:w val="0.7517408837402052"/>
          <c:h val="0.79261781771944717"/>
        </c:manualLayout>
      </c:layout>
      <c:lineChart>
        <c:grouping val="standard"/>
        <c:varyColors val="0"/>
        <c:ser>
          <c:idx val="0"/>
          <c:order val="0"/>
          <c:tx>
            <c:strRef>
              <c:f>'Disparate Data Chart Options'!$C$32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Options'!$D$26:$L$26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Options'!$D$32:$L$32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0.96666666666666667</c:v>
                </c:pt>
                <c:pt idx="3">
                  <c:v>0.96666666666666667</c:v>
                </c:pt>
                <c:pt idx="4">
                  <c:v>0.93333333333333324</c:v>
                </c:pt>
                <c:pt idx="5">
                  <c:v>0.83333333333333337</c:v>
                </c:pt>
                <c:pt idx="6">
                  <c:v>0.60000000000000009</c:v>
                </c:pt>
                <c:pt idx="7">
                  <c:v>0.56666666666666676</c:v>
                </c:pt>
                <c:pt idx="8">
                  <c:v>0.53333333333333333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'Disparate Data Chart Options'!$C$33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Options'!$D$26:$L$26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Options'!$D$33:$L$33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1.0128205128205128</c:v>
                </c:pt>
                <c:pt idx="2">
                  <c:v>1.0256410256410258</c:v>
                </c:pt>
                <c:pt idx="3">
                  <c:v>1.0641025641025641</c:v>
                </c:pt>
                <c:pt idx="4">
                  <c:v>1.0769230769230771</c:v>
                </c:pt>
                <c:pt idx="5">
                  <c:v>1.0769230769230771</c:v>
                </c:pt>
                <c:pt idx="6">
                  <c:v>1</c:v>
                </c:pt>
                <c:pt idx="7">
                  <c:v>1</c:v>
                </c:pt>
                <c:pt idx="8">
                  <c:v>1.0128205128205128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'Disparate Data Chart Options'!$C$34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Options'!$D$26:$L$26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Options'!$D$34:$L$34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0.98333333333333339</c:v>
                </c:pt>
                <c:pt idx="3">
                  <c:v>0.96666666666666667</c:v>
                </c:pt>
                <c:pt idx="4">
                  <c:v>0.96666666666666667</c:v>
                </c:pt>
                <c:pt idx="5">
                  <c:v>0.95000000000000007</c:v>
                </c:pt>
                <c:pt idx="6">
                  <c:v>0.81666666666666676</c:v>
                </c:pt>
                <c:pt idx="7">
                  <c:v>0.8</c:v>
                </c:pt>
                <c:pt idx="8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'Disparate Data Chart Options'!$C$35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Options'!$D$26:$L$26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Options'!$D$35:$L$35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1.0454545454545454</c:v>
                </c:pt>
                <c:pt idx="2">
                  <c:v>1.0909090909090911</c:v>
                </c:pt>
                <c:pt idx="3">
                  <c:v>1.1439393939393938</c:v>
                </c:pt>
                <c:pt idx="4">
                  <c:v>1.1893939393939394</c:v>
                </c:pt>
                <c:pt idx="5">
                  <c:v>1.2651515151515149</c:v>
                </c:pt>
                <c:pt idx="6">
                  <c:v>1.4545454545454546</c:v>
                </c:pt>
                <c:pt idx="7">
                  <c:v>1.5075757575757573</c:v>
                </c:pt>
                <c:pt idx="8">
                  <c:v>1.5530303030303028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'Disparate Data Chart Options'!$C$36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Options'!$D$26:$L$26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Options'!$D$36:$L$36</c:f>
              <c:numCache>
                <c:formatCode>_(* #,##0.00_);_(* \(#,##0.00\);_(* "-"??_);_(@_)</c:formatCode>
                <c:ptCount val="9"/>
                <c:pt idx="0">
                  <c:v>1</c:v>
                </c:pt>
                <c:pt idx="1">
                  <c:v>0.97979797979797989</c:v>
                </c:pt>
                <c:pt idx="2">
                  <c:v>0.95959595959595967</c:v>
                </c:pt>
                <c:pt idx="3">
                  <c:v>0.94083694083694092</c:v>
                </c:pt>
                <c:pt idx="4">
                  <c:v>0.92063492063492069</c:v>
                </c:pt>
                <c:pt idx="5">
                  <c:v>0.90620490620490624</c:v>
                </c:pt>
                <c:pt idx="6">
                  <c:v>0.87734487734487743</c:v>
                </c:pt>
                <c:pt idx="7">
                  <c:v>0.8614718614718615</c:v>
                </c:pt>
                <c:pt idx="8">
                  <c:v>0.84992784992784998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3528"/>
        <c:axId val="476785432"/>
      </c:lineChart>
      <c:catAx>
        <c:axId val="521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85432"/>
        <c:crosses val="autoZero"/>
        <c:auto val="1"/>
        <c:lblAlgn val="ctr"/>
        <c:lblOffset val="100"/>
        <c:noMultiLvlLbl val="0"/>
      </c:catAx>
      <c:valAx>
        <c:axId val="47678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'Disparate Data Chart Options'!$C$4</c:f>
          <c:strCache>
            <c:ptCount val="1"/>
            <c:pt idx="0">
              <c:v>Washington State Percentage of Students by Ethnicity 2004/05 to 2012/13</c:v>
            </c:pt>
          </c:strCache>
        </c:strRef>
      </c:tx>
      <c:layout>
        <c:manualLayout>
          <c:xMode val="edge"/>
          <c:yMode val="edge"/>
          <c:x val="0.119845920033142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825989361685168E-2"/>
          <c:y val="0.22824074074074074"/>
          <c:w val="0.79468591030170121"/>
          <c:h val="0.66435987168270638"/>
        </c:manualLayout>
      </c:layout>
      <c:lineChart>
        <c:grouping val="standard"/>
        <c:varyColors val="0"/>
        <c:ser>
          <c:idx val="0"/>
          <c:order val="0"/>
          <c:tx>
            <c:strRef>
              <c:f>'Disparate Data Chart Options'!$C$13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Options'!$D$7:$L$7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Options'!$D$13:$L$13</c:f>
              <c:numCache>
                <c:formatCode>0.0%</c:formatCode>
                <c:ptCount val="9"/>
                <c:pt idx="0">
                  <c:v>0.03</c:v>
                </c:pt>
                <c:pt idx="1">
                  <c:v>0.03</c:v>
                </c:pt>
                <c:pt idx="2">
                  <c:v>2.8999999999999998E-2</c:v>
                </c:pt>
                <c:pt idx="3">
                  <c:v>2.8999999999999998E-2</c:v>
                </c:pt>
                <c:pt idx="4">
                  <c:v>2.7999999999999997E-2</c:v>
                </c:pt>
                <c:pt idx="5">
                  <c:v>2.5000000000000001E-2</c:v>
                </c:pt>
                <c:pt idx="6">
                  <c:v>1.8000000000000002E-2</c:v>
                </c:pt>
                <c:pt idx="7">
                  <c:v>1.7000000000000001E-2</c:v>
                </c:pt>
                <c:pt idx="8">
                  <c:v>1.6E-2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'Disparate Data Chart Options'!$C$14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Options'!$D$7:$L$7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Options'!$D$14:$L$14</c:f>
              <c:numCache>
                <c:formatCode>0.0%</c:formatCode>
                <c:ptCount val="9"/>
                <c:pt idx="0">
                  <c:v>7.8E-2</c:v>
                </c:pt>
                <c:pt idx="1">
                  <c:v>7.9000000000000001E-2</c:v>
                </c:pt>
                <c:pt idx="2">
                  <c:v>0.08</c:v>
                </c:pt>
                <c:pt idx="3">
                  <c:v>8.3000000000000004E-2</c:v>
                </c:pt>
                <c:pt idx="4">
                  <c:v>8.4000000000000005E-2</c:v>
                </c:pt>
                <c:pt idx="5">
                  <c:v>8.4000000000000005E-2</c:v>
                </c:pt>
                <c:pt idx="6">
                  <c:v>7.8E-2</c:v>
                </c:pt>
                <c:pt idx="7">
                  <c:v>7.8E-2</c:v>
                </c:pt>
                <c:pt idx="8">
                  <c:v>7.9000000000000001E-2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'Disparate Data Chart Options'!$C$15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Options'!$D$7:$L$7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Options'!$D$15:$L$15</c:f>
              <c:numCache>
                <c:formatCode>0.0%</c:formatCode>
                <c:ptCount val="9"/>
                <c:pt idx="0">
                  <c:v>0.06</c:v>
                </c:pt>
                <c:pt idx="1">
                  <c:v>0.06</c:v>
                </c:pt>
                <c:pt idx="2">
                  <c:v>5.9000000000000004E-2</c:v>
                </c:pt>
                <c:pt idx="3">
                  <c:v>5.7999999999999996E-2</c:v>
                </c:pt>
                <c:pt idx="4">
                  <c:v>5.7999999999999996E-2</c:v>
                </c:pt>
                <c:pt idx="5">
                  <c:v>5.7000000000000002E-2</c:v>
                </c:pt>
                <c:pt idx="6">
                  <c:v>4.9000000000000002E-2</c:v>
                </c:pt>
                <c:pt idx="7">
                  <c:v>4.8000000000000001E-2</c:v>
                </c:pt>
                <c:pt idx="8">
                  <c:v>4.8000000000000001E-2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'Disparate Data Chart Options'!$C$16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Options'!$D$7:$L$7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Options'!$D$16:$L$16</c:f>
              <c:numCache>
                <c:formatCode>0.0%</c:formatCode>
                <c:ptCount val="9"/>
                <c:pt idx="0">
                  <c:v>0.13200000000000001</c:v>
                </c:pt>
                <c:pt idx="1">
                  <c:v>0.13800000000000001</c:v>
                </c:pt>
                <c:pt idx="2">
                  <c:v>0.14400000000000002</c:v>
                </c:pt>
                <c:pt idx="3">
                  <c:v>0.151</c:v>
                </c:pt>
                <c:pt idx="4">
                  <c:v>0.157</c:v>
                </c:pt>
                <c:pt idx="5">
                  <c:v>0.16699999999999998</c:v>
                </c:pt>
                <c:pt idx="6">
                  <c:v>0.192</c:v>
                </c:pt>
                <c:pt idx="7">
                  <c:v>0.19899999999999998</c:v>
                </c:pt>
                <c:pt idx="8">
                  <c:v>0.20499999999999999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'Disparate Data Chart Options'!$C$17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Options'!$D$7:$L$7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Options'!$D$17:$L$17</c:f>
              <c:numCache>
                <c:formatCode>0.0%</c:formatCode>
                <c:ptCount val="9"/>
                <c:pt idx="0">
                  <c:v>0.69299999999999995</c:v>
                </c:pt>
                <c:pt idx="1">
                  <c:v>0.67900000000000005</c:v>
                </c:pt>
                <c:pt idx="2">
                  <c:v>0.66500000000000004</c:v>
                </c:pt>
                <c:pt idx="3">
                  <c:v>0.65200000000000002</c:v>
                </c:pt>
                <c:pt idx="4">
                  <c:v>0.63800000000000001</c:v>
                </c:pt>
                <c:pt idx="5">
                  <c:v>0.628</c:v>
                </c:pt>
                <c:pt idx="6">
                  <c:v>0.60799999999999998</c:v>
                </c:pt>
                <c:pt idx="7">
                  <c:v>0.59699999999999998</c:v>
                </c:pt>
                <c:pt idx="8">
                  <c:v>0.58899999999999997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698152"/>
        <c:axId val="485698544"/>
      </c:lineChart>
      <c:catAx>
        <c:axId val="48569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98544"/>
        <c:crosses val="autoZero"/>
        <c:auto val="1"/>
        <c:lblAlgn val="ctr"/>
        <c:lblOffset val="100"/>
        <c:noMultiLvlLbl val="0"/>
      </c:catAx>
      <c:valAx>
        <c:axId val="4856985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9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'Disparate Data Chart Options'!$C$54:$L$54</c:f>
          <c:strCache>
            <c:ptCount val="10"/>
            <c:pt idx="0">
              <c:v>Washington State Percentage of Students by Ethnicity Indexed Data
Year on Year Change 2004/05 to 2012/13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09819242447894E-2"/>
          <c:y val="0.11114763013481656"/>
          <c:w val="0.77294390789269574"/>
          <c:h val="0.832357354967595"/>
        </c:manualLayout>
      </c:layout>
      <c:lineChart>
        <c:grouping val="standard"/>
        <c:varyColors val="0"/>
        <c:ser>
          <c:idx val="0"/>
          <c:order val="0"/>
          <c:tx>
            <c:strRef>
              <c:f>'Disparate Data Chart Options'!$C$62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Options'!$D$56:$L$56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Options'!$D$62:$L$62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-3.3333333333333326E-2</c:v>
                </c:pt>
                <c:pt idx="3">
                  <c:v>-3.3333333333333326E-2</c:v>
                </c:pt>
                <c:pt idx="4">
                  <c:v>-3.4482758620689724E-2</c:v>
                </c:pt>
                <c:pt idx="5">
                  <c:v>-0.10714285714285698</c:v>
                </c:pt>
                <c:pt idx="6">
                  <c:v>-0.27999999999999992</c:v>
                </c:pt>
                <c:pt idx="7">
                  <c:v>-5.555555555555558E-2</c:v>
                </c:pt>
                <c:pt idx="8">
                  <c:v>-5.8823529411764719E-2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'Disparate Data Chart Options'!$C$63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Options'!$D$56:$L$56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Options'!$D$63:$L$63</c:f>
              <c:numCache>
                <c:formatCode>0.0%</c:formatCode>
                <c:ptCount val="9"/>
                <c:pt idx="0">
                  <c:v>0</c:v>
                </c:pt>
                <c:pt idx="1">
                  <c:v>1.2820512820512775E-2</c:v>
                </c:pt>
                <c:pt idx="2">
                  <c:v>1.2658227848101333E-2</c:v>
                </c:pt>
                <c:pt idx="3">
                  <c:v>3.7500000000000089E-2</c:v>
                </c:pt>
                <c:pt idx="4">
                  <c:v>1.2048192771084265E-2</c:v>
                </c:pt>
                <c:pt idx="5">
                  <c:v>1.2048192771084265E-2</c:v>
                </c:pt>
                <c:pt idx="6">
                  <c:v>-7.1428571428571508E-2</c:v>
                </c:pt>
                <c:pt idx="7">
                  <c:v>-7.1428571428571508E-2</c:v>
                </c:pt>
                <c:pt idx="8">
                  <c:v>1.2820512820512775E-2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'Disparate Data Chart Options'!$C$64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Options'!$D$56:$L$56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Options'!$D$64:$L$64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-1.6666666666666607E-2</c:v>
                </c:pt>
                <c:pt idx="3">
                  <c:v>-1.6949152542373058E-2</c:v>
                </c:pt>
                <c:pt idx="4">
                  <c:v>-1.6949152542373058E-2</c:v>
                </c:pt>
                <c:pt idx="5">
                  <c:v>-1.7241379310344751E-2</c:v>
                </c:pt>
                <c:pt idx="6">
                  <c:v>-0.14035087719298245</c:v>
                </c:pt>
                <c:pt idx="7">
                  <c:v>-2.0408163265306145E-2</c:v>
                </c:pt>
                <c:pt idx="8">
                  <c:v>-2.0408163265306145E-2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'Disparate Data Chart Options'!$C$65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Options'!$D$56:$L$56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Options'!$D$65:$L$65</c:f>
              <c:numCache>
                <c:formatCode>0.0%</c:formatCode>
                <c:ptCount val="9"/>
                <c:pt idx="0">
                  <c:v>0</c:v>
                </c:pt>
                <c:pt idx="1">
                  <c:v>4.5454545454545414E-2</c:v>
                </c:pt>
                <c:pt idx="2">
                  <c:v>4.3478260869565188E-2</c:v>
                </c:pt>
                <c:pt idx="3">
                  <c:v>4.8611111111110938E-2</c:v>
                </c:pt>
                <c:pt idx="4">
                  <c:v>3.9735099337748325E-2</c:v>
                </c:pt>
                <c:pt idx="5">
                  <c:v>6.3694267515923553E-2</c:v>
                </c:pt>
                <c:pt idx="6">
                  <c:v>0.14970059880239539</c:v>
                </c:pt>
                <c:pt idx="7">
                  <c:v>3.6458333333333259E-2</c:v>
                </c:pt>
                <c:pt idx="8">
                  <c:v>3.0150753768844352E-2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'Disparate Data Chart Options'!$C$66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'Disparate Data Chart Options'!$D$56:$L$56</c:f>
              <c:strCache>
                <c:ptCount val="9"/>
                <c:pt idx="0">
                  <c:v>04/05</c:v>
                </c:pt>
                <c:pt idx="2">
                  <c:v>06/07</c:v>
                </c:pt>
                <c:pt idx="4">
                  <c:v>08/09</c:v>
                </c:pt>
                <c:pt idx="6">
                  <c:v>10/11</c:v>
                </c:pt>
                <c:pt idx="8">
                  <c:v>12/13</c:v>
                </c:pt>
              </c:strCache>
            </c:strRef>
          </c:cat>
          <c:val>
            <c:numRef>
              <c:f>'Disparate Data Chart Options'!$D$66:$L$66</c:f>
              <c:numCache>
                <c:formatCode>0.0%</c:formatCode>
                <c:ptCount val="9"/>
                <c:pt idx="0">
                  <c:v>0</c:v>
                </c:pt>
                <c:pt idx="1">
                  <c:v>-2.020202020202011E-2</c:v>
                </c:pt>
                <c:pt idx="2">
                  <c:v>-2.0618556701030966E-2</c:v>
                </c:pt>
                <c:pt idx="3">
                  <c:v>-1.9548872180451093E-2</c:v>
                </c:pt>
                <c:pt idx="4">
                  <c:v>-2.1472392638036797E-2</c:v>
                </c:pt>
                <c:pt idx="5">
                  <c:v>-1.5673981191222541E-2</c:v>
                </c:pt>
                <c:pt idx="6">
                  <c:v>-3.1847133757961776E-2</c:v>
                </c:pt>
                <c:pt idx="7">
                  <c:v>-1.8092105263157965E-2</c:v>
                </c:pt>
                <c:pt idx="8">
                  <c:v>-1.340033500837523E-2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504552"/>
        <c:axId val="397266920"/>
      </c:lineChart>
      <c:catAx>
        <c:axId val="47950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266920"/>
        <c:crosses val="autoZero"/>
        <c:auto val="1"/>
        <c:lblAlgn val="ctr"/>
        <c:lblOffset val="100"/>
        <c:noMultiLvlLbl val="0"/>
      </c:catAx>
      <c:valAx>
        <c:axId val="39726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Relative Staff (Indexed)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20573271449573"/>
          <c:y val="9.1450416524021458E-2"/>
          <c:w val="0.70502105125422376"/>
          <c:h val="0.793765377153942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Analysis'!$O$13</c:f>
                  <c:strCache>
                    <c:ptCount val="1"/>
                    <c:pt idx="0">
                      <c:v>Hispanic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{BDA389FF-DC0E-47A1-A47D-EFEFD17C66FE}</c15:txfldGUID>
                      <c15:f>'Bryan''s Normalized Analysis'!$O$13</c15:f>
                      <c15:dlblFieldTableCache>
                        <c:ptCount val="1"/>
                        <c:pt idx="0">
                          <c:v>Hispanic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Analysis'!$L$2:$L$10</c:f>
              <c:numCache>
                <c:formatCode>0.0</c:formatCode>
                <c:ptCount val="9"/>
                <c:pt idx="0">
                  <c:v>1</c:v>
                </c:pt>
                <c:pt idx="1">
                  <c:v>1.0571428571428572</c:v>
                </c:pt>
                <c:pt idx="2">
                  <c:v>1.0571428571428572</c:v>
                </c:pt>
                <c:pt idx="3">
                  <c:v>1.1142857142857143</c:v>
                </c:pt>
                <c:pt idx="4">
                  <c:v>1.1714285714285713</c:v>
                </c:pt>
                <c:pt idx="5">
                  <c:v>1.2</c:v>
                </c:pt>
                <c:pt idx="6">
                  <c:v>1.342857142857143</c:v>
                </c:pt>
                <c:pt idx="7">
                  <c:v>1.4285714285714286</c:v>
                </c:pt>
                <c:pt idx="8">
                  <c:v>1.4000000000000001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8.6956521739130436E-3"/>
                </c:manualLayout>
              </c:layout>
              <c:tx>
                <c:strRef>
                  <c:f>'Bryan''s Normalized Analysis'!$O$17</c:f>
                  <c:strCache>
                    <c:ptCount val="1"/>
                    <c:pt idx="0">
                      <c:v>American Indian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{F24D6272-6E70-40DA-AC6E-000829EC1BFA}</c15:txfldGUID>
                      <c15:f>'Bryan''s Normalized Analysis'!$O$17</c15:f>
                      <c15:dlblFieldTableCache>
                        <c:ptCount val="1"/>
                        <c:pt idx="0">
                          <c:v>American Indian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40000"/>
                        <a:lumOff val="6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Analysis'!$N$2:$N$10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Analysis'!$O$14</c:f>
                  <c:strCache>
                    <c:ptCount val="1"/>
                    <c:pt idx="0">
                      <c:v>Asian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{A805D4B2-9617-4617-8858-0B301A470724}</c15:txfldGUID>
                      <c15:f>'Bryan''s Normalized Analysis'!$O$14</c15:f>
                      <c15:dlblFieldTableCache>
                        <c:ptCount val="1"/>
                        <c:pt idx="0">
                          <c:v>Asian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Analysis'!$P$2:$P$10</c:f>
              <c:numCache>
                <c:formatCode>0.0</c:formatCode>
                <c:ptCount val="9"/>
                <c:pt idx="0">
                  <c:v>1</c:v>
                </c:pt>
                <c:pt idx="1">
                  <c:v>1.0357142857142858</c:v>
                </c:pt>
                <c:pt idx="2">
                  <c:v>1.0714285714285714</c:v>
                </c:pt>
                <c:pt idx="3">
                  <c:v>1.1071428571428572</c:v>
                </c:pt>
                <c:pt idx="4">
                  <c:v>1.1071428571428572</c:v>
                </c:pt>
                <c:pt idx="5">
                  <c:v>1.142857142857143</c:v>
                </c:pt>
                <c:pt idx="6">
                  <c:v>0.92857142857142871</c:v>
                </c:pt>
                <c:pt idx="7">
                  <c:v>1</c:v>
                </c:pt>
                <c:pt idx="8">
                  <c:v>1.0357142857142858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'Bryan''s Normalized Analysis'!$O$16</c:f>
                  <c:strCache>
                    <c:ptCount val="1"/>
                    <c:pt idx="0">
                      <c:v>Black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{68543DBF-2107-4279-9D6B-365218F3FA38}</c15:txfldGUID>
                      <c15:f>'Bryan''s Normalized Analysis'!$O$16</c15:f>
                      <c15:dlblFieldTableCache>
                        <c:ptCount val="1"/>
                        <c:pt idx="0">
                          <c:v>Black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Analysis'!$R$2:$R$10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0.90476190476190466</c:v>
                </c:pt>
                <c:pt idx="7">
                  <c:v>0.90476190476190466</c:v>
                </c:pt>
                <c:pt idx="8">
                  <c:v>0.95238095238095233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dLbls>
            <c:dLbl>
              <c:idx val="8"/>
              <c:layout>
                <c:manualLayout>
                  <c:x val="0"/>
                  <c:y val="-1.7391304347826087E-2"/>
                </c:manualLayout>
              </c:layout>
              <c:tx>
                <c:strRef>
                  <c:f>'Bryan''s Normalized Analysis'!$O$15</c:f>
                  <c:strCache>
                    <c:ptCount val="1"/>
                    <c:pt idx="0">
                      <c:v>White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{BA24A439-2033-4A7F-BF6B-EFACDB24F82C}</c15:txfldGUID>
                      <c15:f>'Bryan''s Normalized Analysis'!$O$15</c15:f>
                      <c15:dlblFieldTableCache>
                        <c:ptCount val="1"/>
                        <c:pt idx="0">
                          <c:v>White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Analysis'!$T$2:$T$10</c:f>
              <c:numCache>
                <c:formatCode>0.0</c:formatCode>
                <c:ptCount val="9"/>
                <c:pt idx="0">
                  <c:v>1</c:v>
                </c:pt>
                <c:pt idx="1">
                  <c:v>0.99668141592920345</c:v>
                </c:pt>
                <c:pt idx="2">
                  <c:v>0.99446902654867253</c:v>
                </c:pt>
                <c:pt idx="3">
                  <c:v>0.99115044247787598</c:v>
                </c:pt>
                <c:pt idx="4">
                  <c:v>0.98783185840707954</c:v>
                </c:pt>
                <c:pt idx="5">
                  <c:v>0.98783185840707954</c:v>
                </c:pt>
                <c:pt idx="6">
                  <c:v>0.96570796460176977</c:v>
                </c:pt>
                <c:pt idx="7">
                  <c:v>0.97013274336283184</c:v>
                </c:pt>
                <c:pt idx="8">
                  <c:v>0.96902654867256621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5784"/>
        <c:axId val="8726176"/>
      </c:lineChart>
      <c:catAx>
        <c:axId val="872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8726176"/>
        <c:crosses val="autoZero"/>
        <c:auto val="1"/>
        <c:lblAlgn val="ctr"/>
        <c:lblOffset val="100"/>
        <c:noMultiLvlLbl val="0"/>
      </c:catAx>
      <c:valAx>
        <c:axId val="8726176"/>
        <c:scaling>
          <c:orientation val="minMax"/>
          <c:max val="1.6"/>
          <c:min val="0.4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8725784"/>
        <c:crosses val="autoZero"/>
        <c:crossBetween val="midCat"/>
        <c:majorUnit val="0.1"/>
        <c:minorUnit val="4.0000000000000008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Relative Students (Indexed)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20573271449573"/>
          <c:y val="9.1450416524021486E-2"/>
          <c:w val="0.70502105125422398"/>
          <c:h val="0.7937653771539426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Analysis'!$O$13</c:f>
                  <c:strCache>
                    <c:ptCount val="1"/>
                    <c:pt idx="0">
                      <c:v>Hispanic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{F110D833-50AF-4C75-A3B9-37272375296E}</c15:txfldGUID>
                      <c15:f>'Bryan''s Normalized Analysis'!$O$13</c15:f>
                      <c15:dlblFieldTableCache>
                        <c:ptCount val="1"/>
                        <c:pt idx="0">
                          <c:v>Hispanic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Analysis'!$M$2:$M$10</c:f>
              <c:numCache>
                <c:formatCode>0.0</c:formatCode>
                <c:ptCount val="9"/>
                <c:pt idx="0">
                  <c:v>1</c:v>
                </c:pt>
                <c:pt idx="1">
                  <c:v>1.0454545454545456</c:v>
                </c:pt>
                <c:pt idx="2">
                  <c:v>1.0909090909090911</c:v>
                </c:pt>
                <c:pt idx="3">
                  <c:v>1.143939393939394</c:v>
                </c:pt>
                <c:pt idx="4">
                  <c:v>1.1893939393939394</c:v>
                </c:pt>
                <c:pt idx="5">
                  <c:v>1.2651515151515151</c:v>
                </c:pt>
                <c:pt idx="6">
                  <c:v>1.4545454545454546</c:v>
                </c:pt>
                <c:pt idx="7">
                  <c:v>1.5075757575757576</c:v>
                </c:pt>
                <c:pt idx="8">
                  <c:v>1.5530303030303032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8.6956521739130505E-3"/>
                </c:manualLayout>
              </c:layout>
              <c:tx>
                <c:strRef>
                  <c:f>'Bryan''s Normalized Analysis'!$O$17</c:f>
                  <c:strCache>
                    <c:ptCount val="1"/>
                    <c:pt idx="0">
                      <c:v>American Indian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{3306A808-7640-43D0-B63A-C03361281490}</c15:txfldGUID>
                      <c15:f>'Bryan''s Normalized Analysis'!$O$17</c15:f>
                      <c15:dlblFieldTableCache>
                        <c:ptCount val="1"/>
                        <c:pt idx="0">
                          <c:v>American Indian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40000"/>
                        <a:lumOff val="6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Analysis'!$O$2:$O$10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0.96666666666666667</c:v>
                </c:pt>
                <c:pt idx="3">
                  <c:v>0.96666666666666667</c:v>
                </c:pt>
                <c:pt idx="4">
                  <c:v>0.93333333333333324</c:v>
                </c:pt>
                <c:pt idx="5">
                  <c:v>0.83333333333333337</c:v>
                </c:pt>
                <c:pt idx="6">
                  <c:v>0.6</c:v>
                </c:pt>
                <c:pt idx="7">
                  <c:v>0.56666666666666665</c:v>
                </c:pt>
                <c:pt idx="8">
                  <c:v>0.53333333333333333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Analysis'!$O$14</c:f>
                  <c:strCache>
                    <c:ptCount val="1"/>
                    <c:pt idx="0">
                      <c:v>Asian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{78316694-E471-4376-85EB-3CFB91387520}</c15:txfldGUID>
                      <c15:f>'Bryan''s Normalized Analysis'!$O$14</c15:f>
                      <c15:dlblFieldTableCache>
                        <c:ptCount val="1"/>
                        <c:pt idx="0">
                          <c:v>Asian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Analysis'!$Q$2:$Q$10</c:f>
              <c:numCache>
                <c:formatCode>0.0</c:formatCode>
                <c:ptCount val="9"/>
                <c:pt idx="0">
                  <c:v>1</c:v>
                </c:pt>
                <c:pt idx="1">
                  <c:v>1.012820512820513</c:v>
                </c:pt>
                <c:pt idx="2">
                  <c:v>1.0256410256410258</c:v>
                </c:pt>
                <c:pt idx="3">
                  <c:v>1.0641025641025643</c:v>
                </c:pt>
                <c:pt idx="4">
                  <c:v>1.0769230769230771</c:v>
                </c:pt>
                <c:pt idx="5">
                  <c:v>1.0769230769230771</c:v>
                </c:pt>
                <c:pt idx="6">
                  <c:v>1</c:v>
                </c:pt>
                <c:pt idx="7">
                  <c:v>1</c:v>
                </c:pt>
                <c:pt idx="8">
                  <c:v>1.012820512820513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'Bryan''s Normalized Analysis'!$O$16</c:f>
                  <c:strCache>
                    <c:ptCount val="1"/>
                    <c:pt idx="0">
                      <c:v>Black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{C73274F1-0A98-4517-AEB6-67A022B9B9DF}</c15:txfldGUID>
                      <c15:f>'Bryan''s Normalized Analysis'!$O$16</c15:f>
                      <c15:dlblFieldTableCache>
                        <c:ptCount val="1"/>
                        <c:pt idx="0">
                          <c:v>Black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Analysis'!$S$2:$S$10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0.98333333333333339</c:v>
                </c:pt>
                <c:pt idx="3">
                  <c:v>0.96666666666666667</c:v>
                </c:pt>
                <c:pt idx="4">
                  <c:v>0.96666666666666667</c:v>
                </c:pt>
                <c:pt idx="5">
                  <c:v>0.95000000000000007</c:v>
                </c:pt>
                <c:pt idx="6">
                  <c:v>0.81666666666666676</c:v>
                </c:pt>
                <c:pt idx="7">
                  <c:v>0.79999999999999993</c:v>
                </c:pt>
                <c:pt idx="8">
                  <c:v>0.79999999999999993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dLbls>
            <c:dLbl>
              <c:idx val="8"/>
              <c:layout>
                <c:manualLayout>
                  <c:x val="0"/>
                  <c:y val="-5.7971014492753624E-3"/>
                </c:manualLayout>
              </c:layout>
              <c:tx>
                <c:strRef>
                  <c:f>'Bryan''s Normalized Analysis'!$O$15</c:f>
                  <c:strCache>
                    <c:ptCount val="1"/>
                    <c:pt idx="0">
                      <c:v>White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{47BF1B3C-DA79-4570-BC41-0BA09A60098E}</c15:txfldGUID>
                      <c15:f>'Bryan''s Normalized Analysis'!$O$15</c15:f>
                      <c15:dlblFieldTableCache>
                        <c:ptCount val="1"/>
                        <c:pt idx="0">
                          <c:v>White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Analysis'!$U$2:$U$10</c:f>
              <c:numCache>
                <c:formatCode>0.0</c:formatCode>
                <c:ptCount val="9"/>
                <c:pt idx="0">
                  <c:v>1</c:v>
                </c:pt>
                <c:pt idx="1">
                  <c:v>0.97979797979797989</c:v>
                </c:pt>
                <c:pt idx="2">
                  <c:v>0.95959595959595967</c:v>
                </c:pt>
                <c:pt idx="3">
                  <c:v>0.94083694083694092</c:v>
                </c:pt>
                <c:pt idx="4">
                  <c:v>0.92063492063492058</c:v>
                </c:pt>
                <c:pt idx="5">
                  <c:v>0.90620490620490624</c:v>
                </c:pt>
                <c:pt idx="6">
                  <c:v>0.87734487734487732</c:v>
                </c:pt>
                <c:pt idx="7">
                  <c:v>0.8614718614718615</c:v>
                </c:pt>
                <c:pt idx="8">
                  <c:v>0.84992784992784998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960"/>
        <c:axId val="400614776"/>
      </c:lineChart>
      <c:catAx>
        <c:axId val="872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00614776"/>
        <c:crosses val="autoZero"/>
        <c:auto val="1"/>
        <c:lblAlgn val="ctr"/>
        <c:lblOffset val="100"/>
        <c:noMultiLvlLbl val="0"/>
      </c:catAx>
      <c:valAx>
        <c:axId val="400614776"/>
        <c:scaling>
          <c:orientation val="minMax"/>
          <c:max val="1.6"/>
          <c:min val="0.4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one"/>
        <c:crossAx val="8726960"/>
        <c:crosses val="autoZero"/>
        <c:crossBetween val="midCat"/>
        <c:majorUnit val="0.1"/>
        <c:minorUnit val="4.0000000000000022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'Bryan''s Normalized Analysis'!$W$12</c:f>
          <c:strCache>
            <c:ptCount val="1"/>
            <c:pt idx="0">
              <c:v>Actual Student Enrollment</c:v>
            </c:pt>
          </c:strCache>
        </c:strRef>
      </c:tx>
      <c:layout/>
      <c:overlay val="0"/>
      <c:txPr>
        <a:bodyPr/>
        <a:lstStyle/>
        <a:p>
          <a:pPr>
            <a:defRPr sz="1400" b="0"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20573271449573"/>
          <c:y val="0.12789005540974044"/>
          <c:w val="0.70893111968042144"/>
          <c:h val="0.756130067074949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Analysis'!$O$13</c:f>
                  <c:strCache>
                    <c:ptCount val="1"/>
                    <c:pt idx="0">
                      <c:v>Hispanic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{ABF9BA96-A682-44F3-B4D2-21CCD79343CE}</c15:txfldGUID>
                      <c15:f>'Bryan''s Normalized Analysis'!$O$13</c15:f>
                      <c15:dlblFieldTableCache>
                        <c:ptCount val="1"/>
                        <c:pt idx="0">
                          <c:v>Hispanic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Analysis'!$W$2:$W$10</c:f>
              <c:numCache>
                <c:formatCode>0.0</c:formatCode>
                <c:ptCount val="9"/>
                <c:pt idx="0">
                  <c:v>127281.66</c:v>
                </c:pt>
                <c:pt idx="1">
                  <c:v>138457.47</c:v>
                </c:pt>
                <c:pt idx="2">
                  <c:v>148257.35999999999</c:v>
                </c:pt>
                <c:pt idx="3">
                  <c:v>155204.29299999998</c:v>
                </c:pt>
                <c:pt idx="4">
                  <c:v>162875.25399999999</c:v>
                </c:pt>
                <c:pt idx="5">
                  <c:v>171314.27800000002</c:v>
                </c:pt>
                <c:pt idx="6">
                  <c:v>199025.28</c:v>
                </c:pt>
                <c:pt idx="7">
                  <c:v>206652.94299999997</c:v>
                </c:pt>
                <c:pt idx="8">
                  <c:v>215570.82500000001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Analysis'!$O$17</c:f>
                  <c:strCache>
                    <c:ptCount val="1"/>
                    <c:pt idx="0">
                      <c:v>American Indian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{2FCD4E6C-8799-45FB-975D-5ECC28A80612}</c15:txfldGUID>
                      <c15:f>'Bryan''s Normalized Analysis'!$O$17</c15:f>
                      <c15:dlblFieldTableCache>
                        <c:ptCount val="1"/>
                        <c:pt idx="0">
                          <c:v>American Indian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40000"/>
                        <a:lumOff val="6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Analysis'!$X$2:$X$10</c:f>
              <c:numCache>
                <c:formatCode>0.0</c:formatCode>
                <c:ptCount val="9"/>
                <c:pt idx="0">
                  <c:v>28927.65</c:v>
                </c:pt>
                <c:pt idx="1">
                  <c:v>30099.45</c:v>
                </c:pt>
                <c:pt idx="2">
                  <c:v>29857.384999999998</c:v>
                </c:pt>
                <c:pt idx="3">
                  <c:v>29807.446999999996</c:v>
                </c:pt>
                <c:pt idx="4">
                  <c:v>29047.815999999995</c:v>
                </c:pt>
                <c:pt idx="5">
                  <c:v>25645.85</c:v>
                </c:pt>
                <c:pt idx="6">
                  <c:v>18658.62</c:v>
                </c:pt>
                <c:pt idx="7">
                  <c:v>17653.769</c:v>
                </c:pt>
                <c:pt idx="8">
                  <c:v>16825.04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Analysis'!$O$14</c:f>
                  <c:strCache>
                    <c:ptCount val="1"/>
                    <c:pt idx="0">
                      <c:v>Asian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{5FFEF769-B78B-4CA8-9E40-CEBD0C6D76B7}</c15:txfldGUID>
                      <c15:f>'Bryan''s Normalized Analysis'!$O$14</c15:f>
                      <c15:dlblFieldTableCache>
                        <c:ptCount val="1"/>
                        <c:pt idx="0">
                          <c:v>Asian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Analysis'!$Y$2:$Y$10</c:f>
              <c:numCache>
                <c:formatCode>0.0</c:formatCode>
                <c:ptCount val="9"/>
                <c:pt idx="0">
                  <c:v>75211.89</c:v>
                </c:pt>
                <c:pt idx="1">
                  <c:v>79261.884999999995</c:v>
                </c:pt>
                <c:pt idx="2">
                  <c:v>82365.2</c:v>
                </c:pt>
                <c:pt idx="3">
                  <c:v>85310.968999999997</c:v>
                </c:pt>
                <c:pt idx="4">
                  <c:v>87143.448000000004</c:v>
                </c:pt>
                <c:pt idx="5">
                  <c:v>86170.055999999997</c:v>
                </c:pt>
                <c:pt idx="6">
                  <c:v>80854.02</c:v>
                </c:pt>
                <c:pt idx="7">
                  <c:v>80999.645999999993</c:v>
                </c:pt>
                <c:pt idx="8">
                  <c:v>83073.634999999995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Analysis'!$O$16</c:f>
                  <c:strCache>
                    <c:ptCount val="1"/>
                    <c:pt idx="0">
                      <c:v>Black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{74449382-57E2-45B4-BF36-5120FE0BCA9A}</c15:txfldGUID>
                      <c15:f>'Bryan''s Normalized Analysis'!$O$16</c15:f>
                      <c15:dlblFieldTableCache>
                        <c:ptCount val="1"/>
                        <c:pt idx="0">
                          <c:v>Black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Analysis'!$Z$2:$Z$10</c:f>
              <c:numCache>
                <c:formatCode>0.0</c:formatCode>
                <c:ptCount val="9"/>
                <c:pt idx="0">
                  <c:v>57855.3</c:v>
                </c:pt>
                <c:pt idx="1">
                  <c:v>60198.9</c:v>
                </c:pt>
                <c:pt idx="2">
                  <c:v>60744.334999999999</c:v>
                </c:pt>
                <c:pt idx="3">
                  <c:v>59614.893999999993</c:v>
                </c:pt>
                <c:pt idx="4">
                  <c:v>60170.475999999995</c:v>
                </c:pt>
                <c:pt idx="5">
                  <c:v>58472.538</c:v>
                </c:pt>
                <c:pt idx="6">
                  <c:v>50792.91</c:v>
                </c:pt>
                <c:pt idx="7">
                  <c:v>49845.935999999994</c:v>
                </c:pt>
                <c:pt idx="8">
                  <c:v>50475.12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Analysis'!$O$15</c:f>
                  <c:strCache>
                    <c:ptCount val="1"/>
                    <c:pt idx="0">
                      <c:v>White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{BB83A350-38DB-461D-8DCD-59B14E709EFB}</c15:txfldGUID>
                      <c15:f>'Bryan''s Normalized Analysis'!$O$15</c15:f>
                      <c15:dlblFieldTableCache>
                        <c:ptCount val="1"/>
                        <c:pt idx="0">
                          <c:v>White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Analysis'!$AA$2:$AA$10</c:f>
              <c:numCache>
                <c:formatCode>0.0</c:formatCode>
                <c:ptCount val="9"/>
                <c:pt idx="0">
                  <c:v>668228.71499999997</c:v>
                </c:pt>
                <c:pt idx="1">
                  <c:v>681250.88500000001</c:v>
                </c:pt>
                <c:pt idx="2">
                  <c:v>684660.72499999998</c:v>
                </c:pt>
                <c:pt idx="3">
                  <c:v>670153.63600000006</c:v>
                </c:pt>
                <c:pt idx="4">
                  <c:v>661875.23599999992</c:v>
                </c:pt>
                <c:pt idx="5">
                  <c:v>644223.75199999998</c:v>
                </c:pt>
                <c:pt idx="6">
                  <c:v>630246.72</c:v>
                </c:pt>
                <c:pt idx="7">
                  <c:v>619958.82900000003</c:v>
                </c:pt>
                <c:pt idx="8">
                  <c:v>619371.78500000003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615560"/>
        <c:axId val="400615952"/>
      </c:lineChart>
      <c:catAx>
        <c:axId val="40061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00615952"/>
        <c:crosses val="autoZero"/>
        <c:auto val="1"/>
        <c:lblAlgn val="ctr"/>
        <c:lblOffset val="100"/>
        <c:noMultiLvlLbl val="0"/>
      </c:catAx>
      <c:valAx>
        <c:axId val="40061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,\k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40061556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Actual Student Enrollment (Indexed)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120573271449573"/>
          <c:y val="0.13446109558885785"/>
          <c:w val="0.70502105125422398"/>
          <c:h val="0.75075472017610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Analysis'!$O$13</c:f>
                  <c:strCache>
                    <c:ptCount val="1"/>
                    <c:pt idx="0">
                      <c:v>Hispanic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{7B56681F-A42E-4C84-8A02-536453261A37}</c15:txfldGUID>
                      <c15:f>'Bryan''s Normalized Analysis'!$O$13</c15:f>
                      <c15:dlblFieldTableCache>
                        <c:ptCount val="1"/>
                        <c:pt idx="0">
                          <c:v>Hispanic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Analysis'!$AB$2:$AB$10</c:f>
              <c:numCache>
                <c:formatCode>0.0</c:formatCode>
                <c:ptCount val="9"/>
                <c:pt idx="0">
                  <c:v>1</c:v>
                </c:pt>
                <c:pt idx="1">
                  <c:v>1.0878037731437507</c:v>
                </c:pt>
                <c:pt idx="2">
                  <c:v>1.1647975049979704</c:v>
                </c:pt>
                <c:pt idx="3">
                  <c:v>1.2193767193168283</c:v>
                </c:pt>
                <c:pt idx="4">
                  <c:v>1.2796443258203891</c:v>
                </c:pt>
                <c:pt idx="5">
                  <c:v>1.3459462895125662</c:v>
                </c:pt>
                <c:pt idx="6">
                  <c:v>1.5636603105270626</c:v>
                </c:pt>
                <c:pt idx="7">
                  <c:v>1.6235877423345983</c:v>
                </c:pt>
                <c:pt idx="8">
                  <c:v>1.6936518976889523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8.6956521739130505E-3"/>
                </c:manualLayout>
              </c:layout>
              <c:tx>
                <c:strRef>
                  <c:f>'Bryan''s Normalized Analysis'!$O$17</c:f>
                  <c:strCache>
                    <c:ptCount val="1"/>
                    <c:pt idx="0">
                      <c:v>American Indian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{7142C856-E86C-43AB-BBA9-01E2ECA7FF0B}</c15:txfldGUID>
                      <c15:f>'Bryan''s Normalized Analysis'!$O$17</c15:f>
                      <c15:dlblFieldTableCache>
                        <c:ptCount val="1"/>
                        <c:pt idx="0">
                          <c:v>American Indian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>
                        <a:lumMod val="40000"/>
                        <a:lumOff val="6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Analysis'!$AC$2:$AC$10</c:f>
              <c:numCache>
                <c:formatCode>0.0</c:formatCode>
                <c:ptCount val="9"/>
                <c:pt idx="0">
                  <c:v>1</c:v>
                </c:pt>
                <c:pt idx="1">
                  <c:v>1.0405079569201092</c:v>
                </c:pt>
                <c:pt idx="2">
                  <c:v>1.0321400113732015</c:v>
                </c:pt>
                <c:pt idx="3">
                  <c:v>1.0304137045352801</c:v>
                </c:pt>
                <c:pt idx="4">
                  <c:v>1.0041540187329421</c:v>
                </c:pt>
                <c:pt idx="5">
                  <c:v>0.88655144818192966</c:v>
                </c:pt>
                <c:pt idx="6">
                  <c:v>0.64500987809241328</c:v>
                </c:pt>
                <c:pt idx="7">
                  <c:v>0.61027318154084409</c:v>
                </c:pt>
                <c:pt idx="8">
                  <c:v>0.58162484681610849</c:v>
                </c:pt>
              </c:numCache>
            </c:numRef>
          </c:val>
          <c:smooth val="0"/>
        </c:ser>
        <c:ser>
          <c:idx val="2"/>
          <c:order val="2"/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8"/>
              <c:layout/>
              <c:tx>
                <c:strRef>
                  <c:f>'Bryan''s Normalized Analysis'!$O$14</c:f>
                  <c:strCache>
                    <c:ptCount val="1"/>
                    <c:pt idx="0">
                      <c:v>Asian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{15D2BBB4-703A-45EB-92C9-74830E773016}</c15:txfldGUID>
                      <c15:f>'Bryan''s Normalized Analysis'!$O$14</c15:f>
                      <c15:dlblFieldTableCache>
                        <c:ptCount val="1"/>
                        <c:pt idx="0">
                          <c:v>Asian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Analysis'!$AD$2:$AD$10</c:f>
              <c:numCache>
                <c:formatCode>0.0</c:formatCode>
                <c:ptCount val="9"/>
                <c:pt idx="0">
                  <c:v>1</c:v>
                </c:pt>
                <c:pt idx="1">
                  <c:v>1.0538478025216491</c:v>
                </c:pt>
                <c:pt idx="2">
                  <c:v>1.0951087653827074</c:v>
                </c:pt>
                <c:pt idx="3">
                  <c:v>1.1342750328438762</c:v>
                </c:pt>
                <c:pt idx="4">
                  <c:v>1.1586392523841644</c:v>
                </c:pt>
                <c:pt idx="5">
                  <c:v>1.1456972561120322</c:v>
                </c:pt>
                <c:pt idx="6">
                  <c:v>1.0750164634873556</c:v>
                </c:pt>
                <c:pt idx="7">
                  <c:v>1.076952673307372</c:v>
                </c:pt>
                <c:pt idx="8">
                  <c:v>1.104527954290206</c:v>
                </c:pt>
              </c:numCache>
            </c:numRef>
          </c:val>
          <c:smooth val="0"/>
        </c:ser>
        <c:ser>
          <c:idx val="3"/>
          <c:order val="3"/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'Bryan''s Normalized Analysis'!$O$16</c:f>
                  <c:strCache>
                    <c:ptCount val="1"/>
                    <c:pt idx="0">
                      <c:v>Black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{483BC82F-5FD8-4640-A135-47E9854C4977}</c15:txfldGUID>
                      <c15:f>'Bryan''s Normalized Analysis'!$O$16</c15:f>
                      <c15:dlblFieldTableCache>
                        <c:ptCount val="1"/>
                        <c:pt idx="0">
                          <c:v>Black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Analysis'!$AE$2:$AE$10</c:f>
              <c:numCache>
                <c:formatCode>0.0</c:formatCode>
                <c:ptCount val="9"/>
                <c:pt idx="0">
                  <c:v>1</c:v>
                </c:pt>
                <c:pt idx="1">
                  <c:v>1.0405079569201092</c:v>
                </c:pt>
                <c:pt idx="2">
                  <c:v>1.0499355288106706</c:v>
                </c:pt>
                <c:pt idx="3">
                  <c:v>1.0304137045352801</c:v>
                </c:pt>
                <c:pt idx="4">
                  <c:v>1.0400166622591187</c:v>
                </c:pt>
                <c:pt idx="5">
                  <c:v>1.0106686509273999</c:v>
                </c:pt>
                <c:pt idx="6">
                  <c:v>0.87793011184800707</c:v>
                </c:pt>
                <c:pt idx="7">
                  <c:v>0.86156213864589748</c:v>
                </c:pt>
                <c:pt idx="8">
                  <c:v>0.87243727022416273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dLbls>
            <c:dLbl>
              <c:idx val="8"/>
              <c:layout>
                <c:manualLayout>
                  <c:x val="0"/>
                  <c:y val="-1.7391304347826087E-2"/>
                </c:manualLayout>
              </c:layout>
              <c:tx>
                <c:strRef>
                  <c:f>'Bryan''s Normalized Analysis'!$O$15</c:f>
                  <c:strCache>
                    <c:ptCount val="1"/>
                    <c:pt idx="0">
                      <c:v>White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{469A563B-B50C-4732-A193-DFD6F7E21CD6}</c15:txfldGUID>
                      <c15:f>'Bryan''s Normalized Analysis'!$O$15</c15:f>
                      <c15:dlblFieldTableCache>
                        <c:ptCount val="1"/>
                        <c:pt idx="0">
                          <c:v>White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'Bryan''s Normalized Analysis'!$A$2:$A$10</c:f>
              <c:strCache>
                <c:ptCount val="9"/>
                <c:pt idx="0">
                  <c:v>'05</c:v>
                </c:pt>
                <c:pt idx="8">
                  <c:v>'13</c:v>
                </c:pt>
              </c:strCache>
            </c:strRef>
          </c:cat>
          <c:val>
            <c:numRef>
              <c:f>'Bryan''s Normalized Analysis'!$AF$2:$AF$10</c:f>
              <c:numCache>
                <c:formatCode>0.0</c:formatCode>
                <c:ptCount val="9"/>
                <c:pt idx="0">
                  <c:v>1</c:v>
                </c:pt>
                <c:pt idx="1">
                  <c:v>1.0194875941540467</c:v>
                </c:pt>
                <c:pt idx="2">
                  <c:v>1.0245903979148816</c:v>
                </c:pt>
                <c:pt idx="3">
                  <c:v>1.0028806319704475</c:v>
                </c:pt>
                <c:pt idx="4">
                  <c:v>0.99049205929439887</c:v>
                </c:pt>
                <c:pt idx="5">
                  <c:v>0.96407672633463526</c:v>
                </c:pt>
                <c:pt idx="6">
                  <c:v>0.94316018730203777</c:v>
                </c:pt>
                <c:pt idx="7">
                  <c:v>0.92776442419119931</c:v>
                </c:pt>
                <c:pt idx="8">
                  <c:v>0.92688591659818165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095920"/>
        <c:axId val="593096312"/>
      </c:lineChart>
      <c:catAx>
        <c:axId val="59309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93096312"/>
        <c:crosses val="autoZero"/>
        <c:auto val="1"/>
        <c:lblAlgn val="ctr"/>
        <c:lblOffset val="100"/>
        <c:noMultiLvlLbl val="0"/>
      </c:catAx>
      <c:valAx>
        <c:axId val="593096312"/>
        <c:scaling>
          <c:orientation val="minMax"/>
          <c:max val="1.7"/>
          <c:min val="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93095920"/>
        <c:crosses val="autoZero"/>
        <c:crossBetween val="midCat"/>
        <c:majorUnit val="0.1"/>
        <c:minorUnit val="4.0000000000000022E-2"/>
      </c:valAx>
      <c:spPr>
        <a:noFill/>
      </c:spPr>
    </c:plotArea>
    <c:plotVisOnly val="1"/>
    <c:dispBlanksAs val="gap"/>
    <c:showDLblsOverMax val="0"/>
  </c:chart>
  <c:spPr>
    <a:noFill/>
    <a:ln>
      <a:solidFill>
        <a:sysClr val="window" lastClr="FFFFFF">
          <a:lumMod val="8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STANDARDIZE!$C$17</c:f>
          <c:strCache>
            <c:ptCount val="1"/>
            <c:pt idx="0">
              <c:v>Washington State Percentage of Students by Ethnicity Standardised Data
2004/05 to 2012/13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908927363132035E-2"/>
          <c:y val="0.16358422939068101"/>
          <c:w val="0.7524966834125093"/>
          <c:h val="0.75326785764682636"/>
        </c:manualLayout>
      </c:layout>
      <c:lineChart>
        <c:grouping val="standard"/>
        <c:varyColors val="0"/>
        <c:ser>
          <c:idx val="0"/>
          <c:order val="0"/>
          <c:tx>
            <c:strRef>
              <c:f>STANDARDIZE!$C$27</c:f>
              <c:strCache>
                <c:ptCount val="1"/>
                <c:pt idx="0">
                  <c:v>American Indian</c:v>
                </c:pt>
              </c:strCache>
            </c:strRef>
          </c:tx>
          <c:spPr>
            <a:ln w="28575" cap="rnd">
              <a:solidFill>
                <a:schemeClr val="accent5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STANDARDIZE!$D$21:$L$21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STANDARDIZE!$D$27:$L$27</c:f>
              <c:numCache>
                <c:formatCode>_(* #,##0.00_);_(* \(#,##0.00\);_(* "-"??_);_(@_)</c:formatCode>
                <c:ptCount val="9"/>
                <c:pt idx="0">
                  <c:v>0.94942532655508516</c:v>
                </c:pt>
                <c:pt idx="1">
                  <c:v>0.94942532655508516</c:v>
                </c:pt>
                <c:pt idx="2">
                  <c:v>0.7714080778260064</c:v>
                </c:pt>
                <c:pt idx="3">
                  <c:v>0.7714080778260064</c:v>
                </c:pt>
                <c:pt idx="4">
                  <c:v>0.59339082909692764</c:v>
                </c:pt>
                <c:pt idx="5">
                  <c:v>5.9339082909692517E-2</c:v>
                </c:pt>
                <c:pt idx="6">
                  <c:v>-1.1867816581938577</c:v>
                </c:pt>
                <c:pt idx="7">
                  <c:v>-1.3647989069229365</c:v>
                </c:pt>
                <c:pt idx="8">
                  <c:v>-1.5428161556520152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STANDARDIZE!$C$28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STANDARDIZE!$D$21:$L$21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STANDARDIZE!$D$28:$L$28</c:f>
              <c:numCache>
                <c:formatCode>_(* #,##0.00_);_(* \(#,##0.00\);_(* "-"??_);_(@_)</c:formatCode>
                <c:ptCount val="9"/>
                <c:pt idx="0">
                  <c:v>-0.95257934441567649</c:v>
                </c:pt>
                <c:pt idx="1">
                  <c:v>-0.54433105395181358</c:v>
                </c:pt>
                <c:pt idx="2">
                  <c:v>-0.13608276348795056</c:v>
                </c:pt>
                <c:pt idx="3">
                  <c:v>1.0886621079036385</c:v>
                </c:pt>
                <c:pt idx="4">
                  <c:v>1.4969103983675014</c:v>
                </c:pt>
                <c:pt idx="5">
                  <c:v>1.4969103983675014</c:v>
                </c:pt>
                <c:pt idx="6">
                  <c:v>-0.95257934441567649</c:v>
                </c:pt>
                <c:pt idx="7">
                  <c:v>-0.95257934441567649</c:v>
                </c:pt>
                <c:pt idx="8">
                  <c:v>-0.54433105395181358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STANDARDIZE!$C$29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STANDARDIZE!$D$21:$L$21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STANDARDIZE!$D$29:$L$29</c:f>
              <c:numCache>
                <c:formatCode>_(* #,##0.00_);_(* \(#,##0.00\);_(* "-"??_);_(@_)</c:formatCode>
                <c:ptCount val="9"/>
                <c:pt idx="0">
                  <c:v>0.96295474739813836</c:v>
                </c:pt>
                <c:pt idx="1">
                  <c:v>0.96295474739813836</c:v>
                </c:pt>
                <c:pt idx="2">
                  <c:v>0.76140607933806437</c:v>
                </c:pt>
                <c:pt idx="3">
                  <c:v>0.5598574112779876</c:v>
                </c:pt>
                <c:pt idx="4">
                  <c:v>0.5598574112779876</c:v>
                </c:pt>
                <c:pt idx="5">
                  <c:v>0.35830874321791356</c:v>
                </c:pt>
                <c:pt idx="6">
                  <c:v>-1.2540806012626884</c:v>
                </c:pt>
                <c:pt idx="7">
                  <c:v>-1.4556292693227637</c:v>
                </c:pt>
                <c:pt idx="8">
                  <c:v>-1.4556292693227637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STANDARDIZE!$C$30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5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STANDARDIZE!$D$21:$L$21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STANDARDIZE!$D$30:$L$30</c:f>
              <c:numCache>
                <c:formatCode>_(* #,##0.00_);_(* \(#,##0.00\);_(* "-"??_);_(@_)</c:formatCode>
                <c:ptCount val="9"/>
                <c:pt idx="0">
                  <c:v>-1.277233299022996</c:v>
                </c:pt>
                <c:pt idx="1">
                  <c:v>-1.0450090628369966</c:v>
                </c:pt>
                <c:pt idx="2">
                  <c:v>-0.81278482665099705</c:v>
                </c:pt>
                <c:pt idx="3">
                  <c:v>-0.54185655110066544</c:v>
                </c:pt>
                <c:pt idx="4">
                  <c:v>-0.30963231491466592</c:v>
                </c:pt>
                <c:pt idx="5">
                  <c:v>7.7408078728665411E-2</c:v>
                </c:pt>
                <c:pt idx="6">
                  <c:v>1.0450090628369966</c:v>
                </c:pt>
                <c:pt idx="7">
                  <c:v>1.3159373383873281</c:v>
                </c:pt>
                <c:pt idx="8">
                  <c:v>1.5481615745733275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STANDARDIZE!$C$31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5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STANDARDIZE!$D$21:$L$21</c:f>
              <c:strCache>
                <c:ptCount val="9"/>
                <c:pt idx="0">
                  <c:v>04/05</c:v>
                </c:pt>
                <c:pt idx="1">
                  <c:v>05/06</c:v>
                </c:pt>
                <c:pt idx="2">
                  <c:v>06/07</c:v>
                </c:pt>
                <c:pt idx="3">
                  <c:v>07/08</c:v>
                </c:pt>
                <c:pt idx="4">
                  <c:v>08/09</c:v>
                </c:pt>
                <c:pt idx="5">
                  <c:v>09/10</c:v>
                </c:pt>
                <c:pt idx="6">
                  <c:v>10/11</c:v>
                </c:pt>
                <c:pt idx="7">
                  <c:v>11/12</c:v>
                </c:pt>
                <c:pt idx="8">
                  <c:v>12/13</c:v>
                </c:pt>
              </c:strCache>
            </c:strRef>
          </c:cat>
          <c:val>
            <c:numRef>
              <c:f>STANDARDIZE!$D$31:$L$31</c:f>
              <c:numCache>
                <c:formatCode>_(* #,##0.00_);_(* \(#,##0.00\);_(* "-"??_);_(@_)</c:formatCode>
                <c:ptCount val="9"/>
                <c:pt idx="0">
                  <c:v>1.5720031034523458</c:v>
                </c:pt>
                <c:pt idx="1">
                  <c:v>1.1661170562494876</c:v>
                </c:pt>
                <c:pt idx="2">
                  <c:v>0.76023100904662633</c:v>
                </c:pt>
                <c:pt idx="3">
                  <c:v>0.38333682235825506</c:v>
                </c:pt>
                <c:pt idx="4">
                  <c:v>-2.254922484460627E-2</c:v>
                </c:pt>
                <c:pt idx="5">
                  <c:v>-0.31246782998950723</c:v>
                </c:pt>
                <c:pt idx="6">
                  <c:v>-0.89230504027930913</c:v>
                </c:pt>
                <c:pt idx="7">
                  <c:v>-1.2112155059387002</c:v>
                </c:pt>
                <c:pt idx="8">
                  <c:v>-1.443150390054621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677256"/>
        <c:axId val="397267312"/>
      </c:lineChart>
      <c:catAx>
        <c:axId val="59667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267312"/>
        <c:crosses val="autoZero"/>
        <c:auto val="1"/>
        <c:lblAlgn val="ctr"/>
        <c:lblOffset val="100"/>
        <c:noMultiLvlLbl val="0"/>
      </c:catAx>
      <c:valAx>
        <c:axId val="3972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67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://www.myonlinetraininghub.com/charting-disparate-data-in-excel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238123</xdr:colOff>
      <xdr:row>23</xdr:row>
      <xdr:rowOff>100011</xdr:rowOff>
    </xdr:from>
    <xdr:to>
      <xdr:col>21</xdr:col>
      <xdr:colOff>238124</xdr:colOff>
      <xdr:row>45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242887</xdr:colOff>
      <xdr:row>5</xdr:row>
      <xdr:rowOff>157162</xdr:rowOff>
    </xdr:from>
    <xdr:to>
      <xdr:col>21</xdr:col>
      <xdr:colOff>400050</xdr:colOff>
      <xdr:row>19</xdr:row>
      <xdr:rowOff>147637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9525</xdr:colOff>
      <xdr:row>8</xdr:row>
      <xdr:rowOff>123825</xdr:rowOff>
    </xdr:from>
    <xdr:to>
      <xdr:col>20</xdr:col>
      <xdr:colOff>542925</xdr:colOff>
      <xdr:row>10</xdr:row>
      <xdr:rowOff>85725</xdr:rowOff>
    </xdr:to>
    <xdr:sp macro="" textlink="">
      <xdr:nvSpPr>
        <xdr:cNvPr id="7" name="TextBox 6"/>
        <xdr:cNvSpPr txBox="1"/>
      </xdr:nvSpPr>
      <xdr:spPr>
        <a:xfrm>
          <a:off x="12201525" y="933450"/>
          <a:ext cx="5334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AU" sz="1050">
              <a:solidFill>
                <a:schemeClr val="accent5">
                  <a:lumMod val="50000"/>
                </a:schemeClr>
              </a:solidFill>
            </a:rPr>
            <a:t>White</a:t>
          </a:r>
        </a:p>
      </xdr:txBody>
    </xdr:sp>
    <xdr:clientData/>
  </xdr:twoCellAnchor>
  <xdr:twoCellAnchor>
    <xdr:from>
      <xdr:col>20</xdr:col>
      <xdr:colOff>9525</xdr:colOff>
      <xdr:row>11</xdr:row>
      <xdr:rowOff>57149</xdr:rowOff>
    </xdr:from>
    <xdr:to>
      <xdr:col>21</xdr:col>
      <xdr:colOff>85725</xdr:colOff>
      <xdr:row>12</xdr:row>
      <xdr:rowOff>102053</xdr:rowOff>
    </xdr:to>
    <xdr:sp macro="" textlink="">
      <xdr:nvSpPr>
        <xdr:cNvPr id="8" name="TextBox 7"/>
        <xdr:cNvSpPr txBox="1"/>
      </xdr:nvSpPr>
      <xdr:spPr>
        <a:xfrm>
          <a:off x="12201525" y="1352549"/>
          <a:ext cx="685800" cy="20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75000"/>
                </a:schemeClr>
              </a:solidFill>
            </a:rPr>
            <a:t>Hispanic</a:t>
          </a:r>
        </a:p>
      </xdr:txBody>
    </xdr:sp>
    <xdr:clientData/>
  </xdr:twoCellAnchor>
  <xdr:twoCellAnchor>
    <xdr:from>
      <xdr:col>20</xdr:col>
      <xdr:colOff>9525</xdr:colOff>
      <xdr:row>13</xdr:row>
      <xdr:rowOff>28574</xdr:rowOff>
    </xdr:from>
    <xdr:to>
      <xdr:col>21</xdr:col>
      <xdr:colOff>85725</xdr:colOff>
      <xdr:row>14</xdr:row>
      <xdr:rowOff>73478</xdr:rowOff>
    </xdr:to>
    <xdr:sp macro="" textlink="">
      <xdr:nvSpPr>
        <xdr:cNvPr id="9" name="TextBox 8"/>
        <xdr:cNvSpPr txBox="1"/>
      </xdr:nvSpPr>
      <xdr:spPr>
        <a:xfrm>
          <a:off x="12201525" y="1647824"/>
          <a:ext cx="685800" cy="20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60000"/>
                  <a:lumOff val="40000"/>
                </a:schemeClr>
              </a:solidFill>
            </a:rPr>
            <a:t>Asian</a:t>
          </a:r>
        </a:p>
      </xdr:txBody>
    </xdr:sp>
    <xdr:clientData/>
  </xdr:twoCellAnchor>
  <xdr:twoCellAnchor>
    <xdr:from>
      <xdr:col>20</xdr:col>
      <xdr:colOff>9525</xdr:colOff>
      <xdr:row>14</xdr:row>
      <xdr:rowOff>19049</xdr:rowOff>
    </xdr:from>
    <xdr:to>
      <xdr:col>21</xdr:col>
      <xdr:colOff>85725</xdr:colOff>
      <xdr:row>15</xdr:row>
      <xdr:rowOff>63953</xdr:rowOff>
    </xdr:to>
    <xdr:sp macro="" textlink="">
      <xdr:nvSpPr>
        <xdr:cNvPr id="10" name="TextBox 9"/>
        <xdr:cNvSpPr txBox="1"/>
      </xdr:nvSpPr>
      <xdr:spPr>
        <a:xfrm>
          <a:off x="12201525" y="1800224"/>
          <a:ext cx="685800" cy="20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/>
              </a:solidFill>
            </a:rPr>
            <a:t>Black</a:t>
          </a:r>
        </a:p>
      </xdr:txBody>
    </xdr:sp>
    <xdr:clientData/>
  </xdr:twoCellAnchor>
  <xdr:twoCellAnchor>
    <xdr:from>
      <xdr:col>19</xdr:col>
      <xdr:colOff>304800</xdr:colOff>
      <xdr:row>34</xdr:row>
      <xdr:rowOff>47625</xdr:rowOff>
    </xdr:from>
    <xdr:to>
      <xdr:col>20</xdr:col>
      <xdr:colOff>381000</xdr:colOff>
      <xdr:row>35</xdr:row>
      <xdr:rowOff>63953</xdr:rowOff>
    </xdr:to>
    <xdr:sp macro="" textlink="">
      <xdr:nvSpPr>
        <xdr:cNvPr id="11" name="TextBox 10"/>
        <xdr:cNvSpPr txBox="1"/>
      </xdr:nvSpPr>
      <xdr:spPr>
        <a:xfrm>
          <a:off x="11887200" y="8143875"/>
          <a:ext cx="685800" cy="17825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/>
              </a:solidFill>
            </a:rPr>
            <a:t>Black</a:t>
          </a:r>
        </a:p>
      </xdr:txBody>
    </xdr:sp>
    <xdr:clientData/>
  </xdr:twoCellAnchor>
  <xdr:twoCellAnchor>
    <xdr:from>
      <xdr:col>20</xdr:col>
      <xdr:colOff>9525</xdr:colOff>
      <xdr:row>16</xdr:row>
      <xdr:rowOff>66674</xdr:rowOff>
    </xdr:from>
    <xdr:to>
      <xdr:col>21</xdr:col>
      <xdr:colOff>495301</xdr:colOff>
      <xdr:row>18</xdr:row>
      <xdr:rowOff>57150</xdr:rowOff>
    </xdr:to>
    <xdr:sp macro="" textlink="">
      <xdr:nvSpPr>
        <xdr:cNvPr id="12" name="TextBox 11"/>
        <xdr:cNvSpPr txBox="1"/>
      </xdr:nvSpPr>
      <xdr:spPr>
        <a:xfrm>
          <a:off x="12201525" y="2171699"/>
          <a:ext cx="1095376" cy="314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tx2">
                  <a:lumMod val="60000"/>
                  <a:lumOff val="40000"/>
                </a:schemeClr>
              </a:solidFill>
            </a:rPr>
            <a:t>American</a:t>
          </a:r>
          <a:r>
            <a:rPr lang="en-AU" sz="1050">
              <a:solidFill>
                <a:srgbClr val="00B0F0"/>
              </a:solidFill>
            </a:rPr>
            <a:t> </a:t>
          </a:r>
          <a:r>
            <a:rPr lang="en-AU" sz="1050">
              <a:solidFill>
                <a:schemeClr val="tx2">
                  <a:lumMod val="60000"/>
                  <a:lumOff val="40000"/>
                </a:schemeClr>
              </a:solidFill>
            </a:rPr>
            <a:t>Indian</a:t>
          </a:r>
        </a:p>
      </xdr:txBody>
    </xdr:sp>
    <xdr:clientData/>
  </xdr:twoCellAnchor>
  <xdr:twoCellAnchor>
    <xdr:from>
      <xdr:col>19</xdr:col>
      <xdr:colOff>304800</xdr:colOff>
      <xdr:row>33</xdr:row>
      <xdr:rowOff>104775</xdr:rowOff>
    </xdr:from>
    <xdr:to>
      <xdr:col>20</xdr:col>
      <xdr:colOff>228600</xdr:colOff>
      <xdr:row>34</xdr:row>
      <xdr:rowOff>123825</xdr:rowOff>
    </xdr:to>
    <xdr:sp macro="" textlink="">
      <xdr:nvSpPr>
        <xdr:cNvPr id="13" name="TextBox 12"/>
        <xdr:cNvSpPr txBox="1"/>
      </xdr:nvSpPr>
      <xdr:spPr>
        <a:xfrm>
          <a:off x="11887200" y="8039100"/>
          <a:ext cx="5334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50000"/>
                </a:schemeClr>
              </a:solidFill>
            </a:rPr>
            <a:t>White</a:t>
          </a:r>
        </a:p>
      </xdr:txBody>
    </xdr:sp>
    <xdr:clientData/>
  </xdr:twoCellAnchor>
  <xdr:twoCellAnchor>
    <xdr:from>
      <xdr:col>19</xdr:col>
      <xdr:colOff>285750</xdr:colOff>
      <xdr:row>26</xdr:row>
      <xdr:rowOff>171449</xdr:rowOff>
    </xdr:from>
    <xdr:to>
      <xdr:col>20</xdr:col>
      <xdr:colOff>361950</xdr:colOff>
      <xdr:row>28</xdr:row>
      <xdr:rowOff>16328</xdr:rowOff>
    </xdr:to>
    <xdr:sp macro="" textlink="">
      <xdr:nvSpPr>
        <xdr:cNvPr id="14" name="TextBox 13"/>
        <xdr:cNvSpPr txBox="1"/>
      </xdr:nvSpPr>
      <xdr:spPr>
        <a:xfrm>
          <a:off x="11868150" y="6962774"/>
          <a:ext cx="685800" cy="178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75000"/>
                </a:schemeClr>
              </a:solidFill>
            </a:rPr>
            <a:t>Hispanic</a:t>
          </a:r>
        </a:p>
      </xdr:txBody>
    </xdr:sp>
    <xdr:clientData/>
  </xdr:twoCellAnchor>
  <xdr:twoCellAnchor>
    <xdr:from>
      <xdr:col>19</xdr:col>
      <xdr:colOff>304800</xdr:colOff>
      <xdr:row>32</xdr:row>
      <xdr:rowOff>9524</xdr:rowOff>
    </xdr:from>
    <xdr:to>
      <xdr:col>20</xdr:col>
      <xdr:colOff>381000</xdr:colOff>
      <xdr:row>33</xdr:row>
      <xdr:rowOff>54428</xdr:rowOff>
    </xdr:to>
    <xdr:sp macro="" textlink="">
      <xdr:nvSpPr>
        <xdr:cNvPr id="15" name="TextBox 14"/>
        <xdr:cNvSpPr txBox="1"/>
      </xdr:nvSpPr>
      <xdr:spPr>
        <a:xfrm>
          <a:off x="11887200" y="7781924"/>
          <a:ext cx="685800" cy="20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60000"/>
                  <a:lumOff val="40000"/>
                </a:schemeClr>
              </a:solidFill>
            </a:rPr>
            <a:t>Asian</a:t>
          </a:r>
        </a:p>
      </xdr:txBody>
    </xdr:sp>
    <xdr:clientData/>
  </xdr:twoCellAnchor>
  <xdr:twoCellAnchor>
    <xdr:from>
      <xdr:col>19</xdr:col>
      <xdr:colOff>304800</xdr:colOff>
      <xdr:row>36</xdr:row>
      <xdr:rowOff>123824</xdr:rowOff>
    </xdr:from>
    <xdr:to>
      <xdr:col>21</xdr:col>
      <xdr:colOff>180976</xdr:colOff>
      <xdr:row>38</xdr:row>
      <xdr:rowOff>47625</xdr:rowOff>
    </xdr:to>
    <xdr:sp macro="" textlink="">
      <xdr:nvSpPr>
        <xdr:cNvPr id="16" name="TextBox 15"/>
        <xdr:cNvSpPr txBox="1"/>
      </xdr:nvSpPr>
      <xdr:spPr>
        <a:xfrm>
          <a:off x="11887200" y="8543924"/>
          <a:ext cx="1095376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tx2">
                  <a:lumMod val="60000"/>
                  <a:lumOff val="40000"/>
                </a:schemeClr>
              </a:solidFill>
            </a:rPr>
            <a:t>American Indian</a:t>
          </a:r>
        </a:p>
      </xdr:txBody>
    </xdr:sp>
    <xdr:clientData/>
  </xdr:twoCellAnchor>
  <xdr:twoCellAnchor>
    <xdr:from>
      <xdr:col>12</xdr:col>
      <xdr:colOff>166685</xdr:colOff>
      <xdr:row>48</xdr:row>
      <xdr:rowOff>52387</xdr:rowOff>
    </xdr:from>
    <xdr:to>
      <xdr:col>21</xdr:col>
      <xdr:colOff>342900</xdr:colOff>
      <xdr:row>75</xdr:row>
      <xdr:rowOff>95250</xdr:rowOff>
    </xdr:to>
    <xdr:grpSp>
      <xdr:nvGrpSpPr>
        <xdr:cNvPr id="17" name="Group 16"/>
        <xdr:cNvGrpSpPr/>
      </xdr:nvGrpSpPr>
      <xdr:grpSpPr>
        <a:xfrm>
          <a:off x="7796210" y="9539287"/>
          <a:ext cx="5662615" cy="5214938"/>
          <a:chOff x="3929060" y="12177712"/>
          <a:chExt cx="5938839" cy="5214938"/>
        </a:xfrm>
      </xdr:grpSpPr>
      <xdr:graphicFrame macro="">
        <xdr:nvGraphicFramePr>
          <xdr:cNvPr id="18" name="Chart 17"/>
          <xdr:cNvGraphicFramePr/>
        </xdr:nvGraphicFramePr>
        <xdr:xfrm>
          <a:off x="3929060" y="12177712"/>
          <a:ext cx="5938839" cy="52149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9" name="TextBox 18"/>
          <xdr:cNvSpPr txBox="1"/>
        </xdr:nvSpPr>
        <xdr:spPr>
          <a:xfrm>
            <a:off x="8715375" y="14277975"/>
            <a:ext cx="722969" cy="29693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>
                <a:solidFill>
                  <a:schemeClr val="accent5">
                    <a:lumMod val="50000"/>
                  </a:schemeClr>
                </a:solidFill>
              </a:rPr>
              <a:t>White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8715375" y="14411326"/>
            <a:ext cx="752938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>
                <a:solidFill>
                  <a:schemeClr val="accent5"/>
                </a:solidFill>
              </a:rPr>
              <a:t>Black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8715375" y="14106524"/>
            <a:ext cx="685800" cy="2449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>
                <a:solidFill>
                  <a:schemeClr val="accent5">
                    <a:lumMod val="60000"/>
                    <a:lumOff val="40000"/>
                  </a:schemeClr>
                </a:solidFill>
              </a:rPr>
              <a:t>Asian</a:t>
            </a:r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8696325" y="13963649"/>
            <a:ext cx="685800" cy="2449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>
                <a:solidFill>
                  <a:schemeClr val="accent5">
                    <a:lumMod val="75000"/>
                  </a:schemeClr>
                </a:solidFill>
              </a:rPr>
              <a:t>Hispanic</a:t>
            </a:r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8715374" y="14678024"/>
            <a:ext cx="1122555" cy="2476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1050">
                <a:solidFill>
                  <a:schemeClr val="tx2">
                    <a:lumMod val="60000"/>
                    <a:lumOff val="40000"/>
                  </a:schemeClr>
                </a:solidFill>
              </a:rPr>
              <a:t>American Indian</a:t>
            </a:r>
          </a:p>
        </xdr:txBody>
      </xdr:sp>
    </xdr:grpSp>
    <xdr:clientData/>
  </xdr:twoCellAnchor>
  <xdr:twoCellAnchor editAs="oneCell">
    <xdr:from>
      <xdr:col>12</xdr:col>
      <xdr:colOff>485775</xdr:colOff>
      <xdr:row>0</xdr:row>
      <xdr:rowOff>19050</xdr:rowOff>
    </xdr:from>
    <xdr:to>
      <xdr:col>18</xdr:col>
      <xdr:colOff>58456</xdr:colOff>
      <xdr:row>0</xdr:row>
      <xdr:rowOff>552666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19050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0</xdr:row>
      <xdr:rowOff>123825</xdr:rowOff>
    </xdr:from>
    <xdr:to>
      <xdr:col>10</xdr:col>
      <xdr:colOff>333375</xdr:colOff>
      <xdr:row>0</xdr:row>
      <xdr:rowOff>504825</xdr:rowOff>
    </xdr:to>
    <xdr:sp macro="" textlink="">
      <xdr:nvSpPr>
        <xdr:cNvPr id="25" name="Rounded Rectangle 24">
          <a:hlinkClick xmlns:r="http://schemas.openxmlformats.org/officeDocument/2006/relationships" r:id="rId5"/>
        </xdr:cNvPr>
        <xdr:cNvSpPr/>
      </xdr:nvSpPr>
      <xdr:spPr>
        <a:xfrm>
          <a:off x="4705350" y="123825"/>
          <a:ext cx="1962150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the tutorial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18</xdr:row>
      <xdr:rowOff>85725</xdr:rowOff>
    </xdr:from>
    <xdr:to>
      <xdr:col>17</xdr:col>
      <xdr:colOff>561975</xdr:colOff>
      <xdr:row>41</xdr:row>
      <xdr:rowOff>85725</xdr:rowOff>
    </xdr:to>
    <xdr:grpSp>
      <xdr:nvGrpSpPr>
        <xdr:cNvPr id="2" name="Group 1"/>
        <xdr:cNvGrpSpPr/>
      </xdr:nvGrpSpPr>
      <xdr:grpSpPr>
        <a:xfrm>
          <a:off x="4733925" y="4410075"/>
          <a:ext cx="6191250" cy="4381500"/>
          <a:chOff x="4733925" y="4410075"/>
          <a:chExt cx="6191250" cy="4381500"/>
        </a:xfrm>
      </xdr:grpSpPr>
      <xdr:graphicFrame macro="">
        <xdr:nvGraphicFramePr>
          <xdr:cNvPr id="3" name="Chart 2"/>
          <xdr:cNvGraphicFramePr/>
        </xdr:nvGraphicFramePr>
        <xdr:xfrm>
          <a:off x="4733925" y="4410075"/>
          <a:ext cx="3248025" cy="438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77150" y="4410075"/>
          <a:ext cx="3248025" cy="4381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19</xdr:col>
      <xdr:colOff>400050</xdr:colOff>
      <xdr:row>17</xdr:row>
      <xdr:rowOff>9525</xdr:rowOff>
    </xdr:from>
    <xdr:to>
      <xdr:col>27</xdr:col>
      <xdr:colOff>400050</xdr:colOff>
      <xdr:row>39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400050</xdr:colOff>
      <xdr:row>17</xdr:row>
      <xdr:rowOff>38100</xdr:rowOff>
    </xdr:from>
    <xdr:to>
      <xdr:col>36</xdr:col>
      <xdr:colOff>514350</xdr:colOff>
      <xdr:row>39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257175</xdr:colOff>
      <xdr:row>18</xdr:row>
      <xdr:rowOff>28575</xdr:rowOff>
    </xdr:from>
    <xdr:to>
      <xdr:col>18</xdr:col>
      <xdr:colOff>114300</xdr:colOff>
      <xdr:row>41</xdr:row>
      <xdr:rowOff>57150</xdr:rowOff>
    </xdr:to>
    <xdr:sp macro="" textlink="">
      <xdr:nvSpPr>
        <xdr:cNvPr id="7" name="Rectangle 6"/>
        <xdr:cNvSpPr/>
      </xdr:nvSpPr>
      <xdr:spPr>
        <a:xfrm>
          <a:off x="4524375" y="4352925"/>
          <a:ext cx="6562725" cy="4410075"/>
        </a:xfrm>
        <a:prstGeom prst="rect">
          <a:avLst/>
        </a:prstGeom>
        <a:noFill/>
        <a:ln w="952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104774</xdr:colOff>
      <xdr:row>15</xdr:row>
      <xdr:rowOff>142875</xdr:rowOff>
    </xdr:from>
    <xdr:to>
      <xdr:col>20</xdr:col>
      <xdr:colOff>542925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95250</xdr:colOff>
      <xdr:row>27</xdr:row>
      <xdr:rowOff>133350</xdr:rowOff>
    </xdr:from>
    <xdr:to>
      <xdr:col>20</xdr:col>
      <xdr:colOff>19050</xdr:colOff>
      <xdr:row>29</xdr:row>
      <xdr:rowOff>95250</xdr:rowOff>
    </xdr:to>
    <xdr:sp macro="" textlink="">
      <xdr:nvSpPr>
        <xdr:cNvPr id="3" name="TextBox 2"/>
        <xdr:cNvSpPr txBox="1"/>
      </xdr:nvSpPr>
      <xdr:spPr>
        <a:xfrm>
          <a:off x="12325350" y="5581650"/>
          <a:ext cx="533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AU" sz="1050">
              <a:solidFill>
                <a:schemeClr val="accent5">
                  <a:lumMod val="50000"/>
                </a:schemeClr>
              </a:solidFill>
            </a:rPr>
            <a:t>White</a:t>
          </a:r>
        </a:p>
      </xdr:txBody>
    </xdr:sp>
    <xdr:clientData/>
  </xdr:twoCellAnchor>
  <xdr:twoCellAnchor>
    <xdr:from>
      <xdr:col>19</xdr:col>
      <xdr:colOff>95250</xdr:colOff>
      <xdr:row>18</xdr:row>
      <xdr:rowOff>66674</xdr:rowOff>
    </xdr:from>
    <xdr:to>
      <xdr:col>20</xdr:col>
      <xdr:colOff>171450</xdr:colOff>
      <xdr:row>19</xdr:row>
      <xdr:rowOff>111578</xdr:rowOff>
    </xdr:to>
    <xdr:sp macro="" textlink="">
      <xdr:nvSpPr>
        <xdr:cNvPr id="4" name="TextBox 3"/>
        <xdr:cNvSpPr txBox="1"/>
      </xdr:nvSpPr>
      <xdr:spPr>
        <a:xfrm>
          <a:off x="12325350" y="3752849"/>
          <a:ext cx="685800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75000"/>
                </a:schemeClr>
              </a:solidFill>
            </a:rPr>
            <a:t>Hispanic</a:t>
          </a:r>
        </a:p>
      </xdr:txBody>
    </xdr:sp>
    <xdr:clientData/>
  </xdr:twoCellAnchor>
  <xdr:twoCellAnchor>
    <xdr:from>
      <xdr:col>19</xdr:col>
      <xdr:colOff>95250</xdr:colOff>
      <xdr:row>25</xdr:row>
      <xdr:rowOff>85724</xdr:rowOff>
    </xdr:from>
    <xdr:to>
      <xdr:col>20</xdr:col>
      <xdr:colOff>171450</xdr:colOff>
      <xdr:row>26</xdr:row>
      <xdr:rowOff>130628</xdr:rowOff>
    </xdr:to>
    <xdr:sp macro="" textlink="">
      <xdr:nvSpPr>
        <xdr:cNvPr id="5" name="TextBox 4"/>
        <xdr:cNvSpPr txBox="1"/>
      </xdr:nvSpPr>
      <xdr:spPr>
        <a:xfrm>
          <a:off x="12325350" y="5133974"/>
          <a:ext cx="685800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>
                  <a:lumMod val="60000"/>
                  <a:lumOff val="40000"/>
                </a:schemeClr>
              </a:solidFill>
            </a:rPr>
            <a:t>Asian</a:t>
          </a:r>
        </a:p>
      </xdr:txBody>
    </xdr:sp>
    <xdr:clientData/>
  </xdr:twoCellAnchor>
  <xdr:twoCellAnchor>
    <xdr:from>
      <xdr:col>19</xdr:col>
      <xdr:colOff>104775</xdr:colOff>
      <xdr:row>28</xdr:row>
      <xdr:rowOff>161924</xdr:rowOff>
    </xdr:from>
    <xdr:to>
      <xdr:col>20</xdr:col>
      <xdr:colOff>180975</xdr:colOff>
      <xdr:row>30</xdr:row>
      <xdr:rowOff>6803</xdr:rowOff>
    </xdr:to>
    <xdr:sp macro="" textlink="">
      <xdr:nvSpPr>
        <xdr:cNvPr id="6" name="TextBox 5"/>
        <xdr:cNvSpPr txBox="1"/>
      </xdr:nvSpPr>
      <xdr:spPr>
        <a:xfrm>
          <a:off x="12334875" y="5810249"/>
          <a:ext cx="685800" cy="244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accent5"/>
              </a:solidFill>
            </a:rPr>
            <a:t>Black</a:t>
          </a:r>
        </a:p>
      </xdr:txBody>
    </xdr:sp>
    <xdr:clientData/>
  </xdr:twoCellAnchor>
  <xdr:twoCellAnchor>
    <xdr:from>
      <xdr:col>19</xdr:col>
      <xdr:colOff>104775</xdr:colOff>
      <xdr:row>29</xdr:row>
      <xdr:rowOff>85724</xdr:rowOff>
    </xdr:from>
    <xdr:to>
      <xdr:col>20</xdr:col>
      <xdr:colOff>590551</xdr:colOff>
      <xdr:row>31</xdr:row>
      <xdr:rowOff>38100</xdr:rowOff>
    </xdr:to>
    <xdr:sp macro="" textlink="">
      <xdr:nvSpPr>
        <xdr:cNvPr id="7" name="TextBox 6"/>
        <xdr:cNvSpPr txBox="1"/>
      </xdr:nvSpPr>
      <xdr:spPr>
        <a:xfrm>
          <a:off x="12334875" y="5934074"/>
          <a:ext cx="1095376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50">
              <a:solidFill>
                <a:schemeClr val="tx2">
                  <a:lumMod val="60000"/>
                  <a:lumOff val="40000"/>
                </a:schemeClr>
              </a:solidFill>
            </a:rPr>
            <a:t>American</a:t>
          </a:r>
          <a:r>
            <a:rPr lang="en-AU" sz="1050">
              <a:solidFill>
                <a:srgbClr val="00B0F0"/>
              </a:solidFill>
            </a:rPr>
            <a:t> </a:t>
          </a:r>
          <a:r>
            <a:rPr lang="en-AU" sz="1050">
              <a:solidFill>
                <a:schemeClr val="tx2">
                  <a:lumMod val="60000"/>
                  <a:lumOff val="40000"/>
                </a:schemeClr>
              </a:solidFill>
            </a:rPr>
            <a:t>Indian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Training/Marketing/Blog/Excel%20Panel%20Chart/Three_More_Views%20by%20Bryan%20Me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ized"/>
      <sheetName val="Sheet2"/>
      <sheetName val="Sheet3"/>
    </sheetNames>
    <sheetDataSet>
      <sheetData sheetId="0">
        <row r="2">
          <cell r="A2" t="str">
            <v>'05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  <cell r="R2">
            <v>1</v>
          </cell>
          <cell r="S2">
            <v>1</v>
          </cell>
          <cell r="T2">
            <v>1</v>
          </cell>
          <cell r="U2">
            <v>1</v>
          </cell>
          <cell r="W2">
            <v>127281.66</v>
          </cell>
          <cell r="X2">
            <v>28927.65</v>
          </cell>
          <cell r="Y2">
            <v>75211.89</v>
          </cell>
          <cell r="Z2">
            <v>57855.3</v>
          </cell>
          <cell r="AA2">
            <v>668228.71499999997</v>
          </cell>
          <cell r="AB2">
            <v>1</v>
          </cell>
          <cell r="AC2">
            <v>1</v>
          </cell>
          <cell r="AD2">
            <v>1</v>
          </cell>
          <cell r="AE2">
            <v>1</v>
          </cell>
          <cell r="AF2">
            <v>1</v>
          </cell>
        </row>
        <row r="3">
          <cell r="L3">
            <v>1.0571428571428572</v>
          </cell>
          <cell r="M3">
            <v>1.0454545454545456</v>
          </cell>
          <cell r="N3">
            <v>1</v>
          </cell>
          <cell r="O3">
            <v>1</v>
          </cell>
          <cell r="P3">
            <v>1.0357142857142858</v>
          </cell>
          <cell r="Q3">
            <v>1.012820512820513</v>
          </cell>
          <cell r="R3">
            <v>1</v>
          </cell>
          <cell r="S3">
            <v>1</v>
          </cell>
          <cell r="T3">
            <v>0.99668141592920345</v>
          </cell>
          <cell r="U3">
            <v>0.97979797979797989</v>
          </cell>
          <cell r="W3">
            <v>138457.47</v>
          </cell>
          <cell r="X3">
            <v>30099.45</v>
          </cell>
          <cell r="Y3">
            <v>79261.884999999995</v>
          </cell>
          <cell r="Z3">
            <v>60198.9</v>
          </cell>
          <cell r="AA3">
            <v>681250.88500000001</v>
          </cell>
          <cell r="AB3">
            <v>1.0878037731437507</v>
          </cell>
          <cell r="AC3">
            <v>1.0405079569201092</v>
          </cell>
          <cell r="AD3">
            <v>1.0538478025216491</v>
          </cell>
          <cell r="AE3">
            <v>1.0405079569201092</v>
          </cell>
          <cell r="AF3">
            <v>1.0194875941540467</v>
          </cell>
        </row>
        <row r="4">
          <cell r="L4">
            <v>1.0571428571428572</v>
          </cell>
          <cell r="M4">
            <v>1.0909090909090911</v>
          </cell>
          <cell r="N4">
            <v>1</v>
          </cell>
          <cell r="O4">
            <v>0.96666666666666667</v>
          </cell>
          <cell r="P4">
            <v>1.0714285714285714</v>
          </cell>
          <cell r="Q4">
            <v>1.0256410256410258</v>
          </cell>
          <cell r="R4">
            <v>1</v>
          </cell>
          <cell r="S4">
            <v>0.98333333333333339</v>
          </cell>
          <cell r="T4">
            <v>0.99446902654867253</v>
          </cell>
          <cell r="U4">
            <v>0.95959595959595967</v>
          </cell>
          <cell r="W4">
            <v>148257.35999999999</v>
          </cell>
          <cell r="X4">
            <v>29857.384999999998</v>
          </cell>
          <cell r="Y4">
            <v>82365.2</v>
          </cell>
          <cell r="Z4">
            <v>60744.334999999999</v>
          </cell>
          <cell r="AA4">
            <v>684660.72499999998</v>
          </cell>
          <cell r="AB4">
            <v>1.1647975049979704</v>
          </cell>
          <cell r="AC4">
            <v>1.0321400113732015</v>
          </cell>
          <cell r="AD4">
            <v>1.0951087653827074</v>
          </cell>
          <cell r="AE4">
            <v>1.0499355288106706</v>
          </cell>
          <cell r="AF4">
            <v>1.0245903979148816</v>
          </cell>
        </row>
        <row r="5">
          <cell r="L5">
            <v>1.1142857142857143</v>
          </cell>
          <cell r="M5">
            <v>1.143939393939394</v>
          </cell>
          <cell r="N5">
            <v>1</v>
          </cell>
          <cell r="O5">
            <v>0.96666666666666667</v>
          </cell>
          <cell r="P5">
            <v>1.1071428571428572</v>
          </cell>
          <cell r="Q5">
            <v>1.0641025641025643</v>
          </cell>
          <cell r="R5">
            <v>1</v>
          </cell>
          <cell r="S5">
            <v>0.96666666666666667</v>
          </cell>
          <cell r="T5">
            <v>0.99115044247787598</v>
          </cell>
          <cell r="U5">
            <v>0.94083694083694092</v>
          </cell>
          <cell r="W5">
            <v>155204.29299999998</v>
          </cell>
          <cell r="X5">
            <v>29807.446999999996</v>
          </cell>
          <cell r="Y5">
            <v>85310.968999999997</v>
          </cell>
          <cell r="Z5">
            <v>59614.893999999993</v>
          </cell>
          <cell r="AA5">
            <v>670153.63600000006</v>
          </cell>
          <cell r="AB5">
            <v>1.2193767193168283</v>
          </cell>
          <cell r="AC5">
            <v>1.0304137045352801</v>
          </cell>
          <cell r="AD5">
            <v>1.1342750328438762</v>
          </cell>
          <cell r="AE5">
            <v>1.0304137045352801</v>
          </cell>
          <cell r="AF5">
            <v>1.0028806319704475</v>
          </cell>
        </row>
        <row r="6">
          <cell r="L6">
            <v>1.1714285714285713</v>
          </cell>
          <cell r="M6">
            <v>1.1893939393939394</v>
          </cell>
          <cell r="N6">
            <v>1</v>
          </cell>
          <cell r="O6">
            <v>0.93333333333333324</v>
          </cell>
          <cell r="P6">
            <v>1.1071428571428572</v>
          </cell>
          <cell r="Q6">
            <v>1.0769230769230771</v>
          </cell>
          <cell r="R6">
            <v>1</v>
          </cell>
          <cell r="S6">
            <v>0.96666666666666667</v>
          </cell>
          <cell r="T6">
            <v>0.98783185840707954</v>
          </cell>
          <cell r="U6">
            <v>0.92063492063492058</v>
          </cell>
          <cell r="W6">
            <v>162875.25399999999</v>
          </cell>
          <cell r="X6">
            <v>29047.815999999995</v>
          </cell>
          <cell r="Y6">
            <v>87143.448000000004</v>
          </cell>
          <cell r="Z6">
            <v>60170.475999999995</v>
          </cell>
          <cell r="AA6">
            <v>661875.23599999992</v>
          </cell>
          <cell r="AB6">
            <v>1.2796443258203891</v>
          </cell>
          <cell r="AC6">
            <v>1.0041540187329421</v>
          </cell>
          <cell r="AD6">
            <v>1.1586392523841644</v>
          </cell>
          <cell r="AE6">
            <v>1.0400166622591187</v>
          </cell>
          <cell r="AF6">
            <v>0.99049205929439887</v>
          </cell>
        </row>
        <row r="7">
          <cell r="L7">
            <v>1.2</v>
          </cell>
          <cell r="M7">
            <v>1.2651515151515151</v>
          </cell>
          <cell r="N7">
            <v>1</v>
          </cell>
          <cell r="O7">
            <v>0.83333333333333337</v>
          </cell>
          <cell r="P7">
            <v>1.142857142857143</v>
          </cell>
          <cell r="Q7">
            <v>1.0769230769230771</v>
          </cell>
          <cell r="R7">
            <v>1</v>
          </cell>
          <cell r="S7">
            <v>0.95000000000000007</v>
          </cell>
          <cell r="T7">
            <v>0.98783185840707954</v>
          </cell>
          <cell r="U7">
            <v>0.90620490620490624</v>
          </cell>
          <cell r="W7">
            <v>171314.27800000002</v>
          </cell>
          <cell r="X7">
            <v>25645.85</v>
          </cell>
          <cell r="Y7">
            <v>86170.055999999997</v>
          </cell>
          <cell r="Z7">
            <v>58472.538</v>
          </cell>
          <cell r="AA7">
            <v>644223.75199999998</v>
          </cell>
          <cell r="AB7">
            <v>1.3459462895125662</v>
          </cell>
          <cell r="AC7">
            <v>0.88655144818192966</v>
          </cell>
          <cell r="AD7">
            <v>1.1456972561120322</v>
          </cell>
          <cell r="AE7">
            <v>1.0106686509273999</v>
          </cell>
          <cell r="AF7">
            <v>0.96407672633463526</v>
          </cell>
        </row>
        <row r="8">
          <cell r="L8">
            <v>1.342857142857143</v>
          </cell>
          <cell r="M8">
            <v>1.4545454545454546</v>
          </cell>
          <cell r="N8">
            <v>0.9</v>
          </cell>
          <cell r="O8">
            <v>0.6</v>
          </cell>
          <cell r="P8">
            <v>0.92857142857142871</v>
          </cell>
          <cell r="Q8">
            <v>1</v>
          </cell>
          <cell r="R8">
            <v>0.90476190476190466</v>
          </cell>
          <cell r="S8">
            <v>0.81666666666666676</v>
          </cell>
          <cell r="T8">
            <v>0.96570796460176977</v>
          </cell>
          <cell r="U8">
            <v>0.87734487734487732</v>
          </cell>
          <cell r="W8">
            <v>199025.28</v>
          </cell>
          <cell r="X8">
            <v>18658.62</v>
          </cell>
          <cell r="Y8">
            <v>80854.02</v>
          </cell>
          <cell r="Z8">
            <v>50792.91</v>
          </cell>
          <cell r="AA8">
            <v>630246.72</v>
          </cell>
          <cell r="AB8">
            <v>1.5636603105270626</v>
          </cell>
          <cell r="AC8">
            <v>0.64500987809241328</v>
          </cell>
          <cell r="AD8">
            <v>1.0750164634873556</v>
          </cell>
          <cell r="AE8">
            <v>0.87793011184800707</v>
          </cell>
          <cell r="AF8">
            <v>0.94316018730203777</v>
          </cell>
        </row>
        <row r="9">
          <cell r="L9">
            <v>1.4285714285714286</v>
          </cell>
          <cell r="M9">
            <v>1.5075757575757576</v>
          </cell>
          <cell r="N9">
            <v>0.9</v>
          </cell>
          <cell r="O9">
            <v>0.56666666666666665</v>
          </cell>
          <cell r="P9">
            <v>1</v>
          </cell>
          <cell r="Q9">
            <v>1</v>
          </cell>
          <cell r="R9">
            <v>0.90476190476190466</v>
          </cell>
          <cell r="S9">
            <v>0.79999999999999993</v>
          </cell>
          <cell r="T9">
            <v>0.97013274336283184</v>
          </cell>
          <cell r="U9">
            <v>0.8614718614718615</v>
          </cell>
          <cell r="W9">
            <v>206652.94299999997</v>
          </cell>
          <cell r="X9">
            <v>17653.769</v>
          </cell>
          <cell r="Y9">
            <v>80999.645999999993</v>
          </cell>
          <cell r="Z9">
            <v>49845.935999999994</v>
          </cell>
          <cell r="AA9">
            <v>619958.82900000003</v>
          </cell>
          <cell r="AB9">
            <v>1.6235877423345983</v>
          </cell>
          <cell r="AC9">
            <v>0.61027318154084409</v>
          </cell>
          <cell r="AD9">
            <v>1.076952673307372</v>
          </cell>
          <cell r="AE9">
            <v>0.86156213864589748</v>
          </cell>
          <cell r="AF9">
            <v>0.92776442419119931</v>
          </cell>
        </row>
        <row r="10">
          <cell r="A10" t="str">
            <v>'13</v>
          </cell>
          <cell r="L10">
            <v>1.4000000000000001</v>
          </cell>
          <cell r="M10">
            <v>1.5530303030303032</v>
          </cell>
          <cell r="N10">
            <v>0.9</v>
          </cell>
          <cell r="O10">
            <v>0.53333333333333333</v>
          </cell>
          <cell r="P10">
            <v>1.0357142857142858</v>
          </cell>
          <cell r="Q10">
            <v>1.012820512820513</v>
          </cell>
          <cell r="R10">
            <v>0.95238095238095233</v>
          </cell>
          <cell r="S10">
            <v>0.79999999999999993</v>
          </cell>
          <cell r="T10">
            <v>0.96902654867256621</v>
          </cell>
          <cell r="U10">
            <v>0.84992784992784998</v>
          </cell>
          <cell r="W10">
            <v>215570.82500000001</v>
          </cell>
          <cell r="X10">
            <v>16825.04</v>
          </cell>
          <cell r="Y10">
            <v>83073.634999999995</v>
          </cell>
          <cell r="Z10">
            <v>50475.12</v>
          </cell>
          <cell r="AA10">
            <v>619371.78500000003</v>
          </cell>
          <cell r="AB10">
            <v>1.6936518976889523</v>
          </cell>
          <cell r="AC10">
            <v>0.58162484681610849</v>
          </cell>
          <cell r="AD10">
            <v>1.104527954290206</v>
          </cell>
          <cell r="AE10">
            <v>0.87243727022416273</v>
          </cell>
          <cell r="AF10">
            <v>0.92688591659818165</v>
          </cell>
        </row>
        <row r="12">
          <cell r="W12" t="str">
            <v>Actual Student Enrollment</v>
          </cell>
        </row>
        <row r="13">
          <cell r="O13" t="str">
            <v>Hispanic</v>
          </cell>
        </row>
        <row r="14">
          <cell r="O14" t="str">
            <v>Asian</v>
          </cell>
        </row>
        <row r="15">
          <cell r="O15" t="str">
            <v>White</v>
          </cell>
        </row>
        <row r="16">
          <cell r="O16" t="str">
            <v>Black</v>
          </cell>
        </row>
        <row r="17">
          <cell r="O17" t="str">
            <v>American Indian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activeCell="K15" sqref="K15"/>
    </sheetView>
  </sheetViews>
  <sheetFormatPr defaultRowHeight="12.75" x14ac:dyDescent="0.2"/>
  <cols>
    <col min="1" max="1" width="1.7109375" customWidth="1"/>
    <col min="2" max="2" width="4.7109375" customWidth="1"/>
    <col min="3" max="3" width="20.5703125" customWidth="1"/>
    <col min="4" max="12" width="9.7109375" customWidth="1"/>
  </cols>
  <sheetData>
    <row r="1" spans="1:22" ht="46.5" customHeight="1" thickBot="1" x14ac:dyDescent="0.25">
      <c r="A1" s="28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3.5" thickTop="1" x14ac:dyDescent="0.2"/>
    <row r="4" spans="1:22" ht="14.25" x14ac:dyDescent="0.2">
      <c r="C4" s="15" t="s">
        <v>23</v>
      </c>
    </row>
    <row r="5" spans="1:22" ht="18" x14ac:dyDescent="0.25">
      <c r="C5" s="13" t="s">
        <v>22</v>
      </c>
      <c r="S5" s="14"/>
    </row>
    <row r="6" spans="1:22" ht="18" x14ac:dyDescent="0.25">
      <c r="C6" s="13" t="s">
        <v>21</v>
      </c>
    </row>
    <row r="7" spans="1:22" ht="15.75" x14ac:dyDescent="0.2">
      <c r="C7" s="5" t="s">
        <v>12</v>
      </c>
      <c r="D7" s="4" t="s">
        <v>11</v>
      </c>
      <c r="E7" s="4" t="s">
        <v>20</v>
      </c>
      <c r="F7" s="4" t="s">
        <v>10</v>
      </c>
      <c r="G7" s="4" t="s">
        <v>19</v>
      </c>
      <c r="H7" s="4" t="s">
        <v>9</v>
      </c>
      <c r="I7" s="4" t="s">
        <v>18</v>
      </c>
      <c r="J7" s="4" t="s">
        <v>8</v>
      </c>
      <c r="K7" s="4" t="s">
        <v>17</v>
      </c>
      <c r="L7" s="4" t="s">
        <v>7</v>
      </c>
      <c r="Q7" s="12"/>
    </row>
    <row r="8" spans="1:22" ht="15.75" x14ac:dyDescent="0.2">
      <c r="B8" s="3" t="s">
        <v>6</v>
      </c>
      <c r="C8" s="2" t="s">
        <v>4</v>
      </c>
      <c r="D8" s="1">
        <v>0.01</v>
      </c>
      <c r="E8" s="1">
        <v>0.01</v>
      </c>
      <c r="F8" s="1">
        <v>0.01</v>
      </c>
      <c r="G8" s="1">
        <v>0.01</v>
      </c>
      <c r="H8" s="1">
        <v>0.01</v>
      </c>
      <c r="I8" s="1">
        <v>0.01</v>
      </c>
      <c r="J8" s="1">
        <v>9.0000000000000011E-3</v>
      </c>
      <c r="K8" s="1">
        <v>9.0000000000000011E-3</v>
      </c>
      <c r="L8" s="1">
        <v>9.0000000000000011E-3</v>
      </c>
      <c r="Q8" s="12"/>
    </row>
    <row r="9" spans="1:22" ht="15.75" x14ac:dyDescent="0.2">
      <c r="B9" s="3"/>
      <c r="C9" s="2" t="s">
        <v>3</v>
      </c>
      <c r="D9" s="1">
        <v>2.7999999999999997E-2</v>
      </c>
      <c r="E9" s="1">
        <v>2.8999999999999998E-2</v>
      </c>
      <c r="F9" s="1">
        <v>0.03</v>
      </c>
      <c r="G9" s="1">
        <v>3.1E-2</v>
      </c>
      <c r="H9" s="1">
        <v>3.1E-2</v>
      </c>
      <c r="I9" s="1">
        <v>3.2000000000000001E-2</v>
      </c>
      <c r="J9" s="1">
        <v>2.6000000000000002E-2</v>
      </c>
      <c r="K9" s="1">
        <v>2.7999999999999997E-2</v>
      </c>
      <c r="L9" s="1">
        <v>2.8999999999999998E-2</v>
      </c>
      <c r="Q9" s="12"/>
    </row>
    <row r="10" spans="1:22" ht="15.75" x14ac:dyDescent="0.2">
      <c r="B10" s="3"/>
      <c r="C10" s="2" t="s">
        <v>2</v>
      </c>
      <c r="D10" s="1">
        <v>2.1000000000000001E-2</v>
      </c>
      <c r="E10" s="1">
        <v>2.1000000000000001E-2</v>
      </c>
      <c r="F10" s="1">
        <v>2.1000000000000001E-2</v>
      </c>
      <c r="G10" s="1">
        <v>2.1000000000000001E-2</v>
      </c>
      <c r="H10" s="1">
        <v>2.1000000000000001E-2</v>
      </c>
      <c r="I10" s="1">
        <v>2.1000000000000001E-2</v>
      </c>
      <c r="J10" s="1">
        <v>1.9E-2</v>
      </c>
      <c r="K10" s="1">
        <v>1.9E-2</v>
      </c>
      <c r="L10" s="1">
        <v>0.02</v>
      </c>
      <c r="Q10" s="12"/>
    </row>
    <row r="11" spans="1:22" ht="15.75" x14ac:dyDescent="0.2">
      <c r="B11" s="3"/>
      <c r="C11" s="2" t="s">
        <v>1</v>
      </c>
      <c r="D11" s="1">
        <v>3.5000000000000003E-2</v>
      </c>
      <c r="E11" s="1">
        <v>3.7000000000000005E-2</v>
      </c>
      <c r="F11" s="1">
        <v>3.7000000000000005E-2</v>
      </c>
      <c r="G11" s="1">
        <v>3.9E-2</v>
      </c>
      <c r="H11" s="1">
        <v>4.0999999999999995E-2</v>
      </c>
      <c r="I11" s="1">
        <v>4.2000000000000003E-2</v>
      </c>
      <c r="J11" s="1">
        <v>4.7E-2</v>
      </c>
      <c r="K11" s="1">
        <v>0.05</v>
      </c>
      <c r="L11" s="1">
        <v>4.9000000000000002E-2</v>
      </c>
      <c r="Q11" s="12"/>
    </row>
    <row r="12" spans="1:22" ht="15.75" x14ac:dyDescent="0.2">
      <c r="B12" s="3"/>
      <c r="C12" s="2" t="s">
        <v>0</v>
      </c>
      <c r="D12" s="1">
        <v>0.90400000000000003</v>
      </c>
      <c r="E12" s="1">
        <v>0.90099999999999991</v>
      </c>
      <c r="F12" s="1">
        <v>0.89900000000000002</v>
      </c>
      <c r="G12" s="1">
        <v>0.89599999999999991</v>
      </c>
      <c r="H12" s="1">
        <v>0.89300000000000002</v>
      </c>
      <c r="I12" s="1">
        <v>0.89300000000000002</v>
      </c>
      <c r="J12" s="1">
        <v>0.873</v>
      </c>
      <c r="K12" s="1">
        <v>0.877</v>
      </c>
      <c r="L12" s="1">
        <v>0.87599999999999989</v>
      </c>
      <c r="Q12" s="12"/>
    </row>
    <row r="13" spans="1:22" ht="15.75" x14ac:dyDescent="0.2">
      <c r="B13" s="3" t="s">
        <v>5</v>
      </c>
      <c r="C13" s="2" t="s">
        <v>4</v>
      </c>
      <c r="D13" s="1">
        <v>0.03</v>
      </c>
      <c r="E13" s="1">
        <v>0.03</v>
      </c>
      <c r="F13" s="1">
        <v>2.8999999999999998E-2</v>
      </c>
      <c r="G13" s="1">
        <v>2.8999999999999998E-2</v>
      </c>
      <c r="H13" s="1">
        <v>2.7999999999999997E-2</v>
      </c>
      <c r="I13" s="1">
        <v>2.5000000000000001E-2</v>
      </c>
      <c r="J13" s="1">
        <v>1.8000000000000002E-2</v>
      </c>
      <c r="K13" s="1">
        <v>1.7000000000000001E-2</v>
      </c>
      <c r="L13" s="1">
        <v>1.6E-2</v>
      </c>
      <c r="Q13" s="12"/>
    </row>
    <row r="14" spans="1:22" ht="15.75" x14ac:dyDescent="0.2">
      <c r="B14" s="3"/>
      <c r="C14" s="2" t="s">
        <v>3</v>
      </c>
      <c r="D14" s="1">
        <v>7.8E-2</v>
      </c>
      <c r="E14" s="1">
        <v>7.9000000000000001E-2</v>
      </c>
      <c r="F14" s="1">
        <v>0.08</v>
      </c>
      <c r="G14" s="1">
        <v>8.3000000000000004E-2</v>
      </c>
      <c r="H14" s="1">
        <v>8.4000000000000005E-2</v>
      </c>
      <c r="I14" s="1">
        <v>8.4000000000000005E-2</v>
      </c>
      <c r="J14" s="1">
        <v>7.8E-2</v>
      </c>
      <c r="K14" s="1">
        <v>7.8E-2</v>
      </c>
      <c r="L14" s="1">
        <v>7.9000000000000001E-2</v>
      </c>
      <c r="Q14" s="12"/>
    </row>
    <row r="15" spans="1:22" ht="15.75" x14ac:dyDescent="0.2">
      <c r="B15" s="3"/>
      <c r="C15" s="2" t="s">
        <v>2</v>
      </c>
      <c r="D15" s="1">
        <v>0.06</v>
      </c>
      <c r="E15" s="1">
        <v>0.06</v>
      </c>
      <c r="F15" s="1">
        <v>5.9000000000000004E-2</v>
      </c>
      <c r="G15" s="1">
        <v>5.7999999999999996E-2</v>
      </c>
      <c r="H15" s="1">
        <v>5.7999999999999996E-2</v>
      </c>
      <c r="I15" s="1">
        <v>5.7000000000000002E-2</v>
      </c>
      <c r="J15" s="1">
        <v>4.9000000000000002E-2</v>
      </c>
      <c r="K15" s="1">
        <v>4.8000000000000001E-2</v>
      </c>
      <c r="L15" s="1">
        <v>4.8000000000000001E-2</v>
      </c>
      <c r="Q15" s="12"/>
    </row>
    <row r="16" spans="1:22" ht="15.75" x14ac:dyDescent="0.2">
      <c r="B16" s="3"/>
      <c r="C16" s="2" t="s">
        <v>1</v>
      </c>
      <c r="D16" s="1">
        <v>0.13200000000000001</v>
      </c>
      <c r="E16" s="1">
        <v>0.13800000000000001</v>
      </c>
      <c r="F16" s="1">
        <v>0.14400000000000002</v>
      </c>
      <c r="G16" s="1">
        <v>0.151</v>
      </c>
      <c r="H16" s="1">
        <v>0.157</v>
      </c>
      <c r="I16" s="1">
        <v>0.16699999999999998</v>
      </c>
      <c r="J16" s="1">
        <v>0.192</v>
      </c>
      <c r="K16" s="1">
        <v>0.19899999999999998</v>
      </c>
      <c r="L16" s="1">
        <v>0.20499999999999999</v>
      </c>
    </row>
    <row r="17" spans="2:12" ht="15.75" x14ac:dyDescent="0.2">
      <c r="B17" s="3"/>
      <c r="C17" s="2" t="s">
        <v>0</v>
      </c>
      <c r="D17" s="1">
        <v>0.69299999999999995</v>
      </c>
      <c r="E17" s="1">
        <v>0.67900000000000005</v>
      </c>
      <c r="F17" s="1">
        <v>0.66500000000000004</v>
      </c>
      <c r="G17" s="1">
        <v>0.65200000000000002</v>
      </c>
      <c r="H17" s="1">
        <v>0.63800000000000001</v>
      </c>
      <c r="I17" s="1">
        <v>0.628</v>
      </c>
      <c r="J17" s="1">
        <v>0.60799999999999998</v>
      </c>
      <c r="K17" s="1">
        <v>0.59699999999999998</v>
      </c>
      <c r="L17" s="1">
        <v>0.58899999999999997</v>
      </c>
    </row>
    <row r="18" spans="2:12" x14ac:dyDescent="0.2">
      <c r="C18" s="11" t="s">
        <v>16</v>
      </c>
    </row>
    <row r="19" spans="2:12" x14ac:dyDescent="0.2">
      <c r="C19" s="11" t="s">
        <v>15</v>
      </c>
    </row>
    <row r="24" spans="2:12" ht="35.25" customHeight="1" x14ac:dyDescent="0.25">
      <c r="C24" s="6" t="s">
        <v>14</v>
      </c>
      <c r="D24" s="6"/>
      <c r="E24" s="6"/>
      <c r="F24" s="6"/>
      <c r="G24" s="6"/>
      <c r="H24" s="6"/>
      <c r="I24" s="6"/>
      <c r="J24" s="6"/>
      <c r="K24" s="6"/>
      <c r="L24" s="6"/>
    </row>
    <row r="26" spans="2:12" ht="15.75" x14ac:dyDescent="0.2">
      <c r="C26" s="5" t="s">
        <v>12</v>
      </c>
      <c r="D26" s="4" t="s">
        <v>11</v>
      </c>
      <c r="E26" s="4"/>
      <c r="F26" s="4" t="s">
        <v>10</v>
      </c>
      <c r="G26" s="4"/>
      <c r="H26" s="4" t="s">
        <v>9</v>
      </c>
      <c r="I26" s="4"/>
      <c r="J26" s="4" t="s">
        <v>8</v>
      </c>
      <c r="K26" s="4"/>
      <c r="L26" s="4" t="s">
        <v>7</v>
      </c>
    </row>
    <row r="27" spans="2:12" ht="15.75" customHeight="1" x14ac:dyDescent="0.2">
      <c r="B27" s="10" t="s">
        <v>6</v>
      </c>
      <c r="C27" s="2" t="s">
        <v>4</v>
      </c>
      <c r="D27" s="7">
        <f>D8/$D8</f>
        <v>1</v>
      </c>
      <c r="E27" s="7">
        <f>E8/$D8</f>
        <v>1</v>
      </c>
      <c r="F27" s="7">
        <f>F8/$D8</f>
        <v>1</v>
      </c>
      <c r="G27" s="7">
        <f>G8/$D8</f>
        <v>1</v>
      </c>
      <c r="H27" s="7">
        <f>H8/$D8</f>
        <v>1</v>
      </c>
      <c r="I27" s="7">
        <f>I8/$D8</f>
        <v>1</v>
      </c>
      <c r="J27" s="7">
        <f>J8/$D8</f>
        <v>0.90000000000000013</v>
      </c>
      <c r="K27" s="7">
        <f>K8/$D8</f>
        <v>0.90000000000000013</v>
      </c>
      <c r="L27" s="7">
        <f>L8/$D8</f>
        <v>0.90000000000000013</v>
      </c>
    </row>
    <row r="28" spans="2:12" ht="15.75" x14ac:dyDescent="0.2">
      <c r="B28" s="9"/>
      <c r="C28" s="2" t="s">
        <v>3</v>
      </c>
      <c r="D28" s="7">
        <f>D9/$D9</f>
        <v>1</v>
      </c>
      <c r="E28" s="7">
        <f>E9/$D9</f>
        <v>1.0357142857142858</v>
      </c>
      <c r="F28" s="7">
        <f>F9/$D9</f>
        <v>1.0714285714285714</v>
      </c>
      <c r="G28" s="7">
        <f>G9/$D9</f>
        <v>1.1071428571428572</v>
      </c>
      <c r="H28" s="7">
        <f>H9/$D9</f>
        <v>1.1071428571428572</v>
      </c>
      <c r="I28" s="7">
        <f>I9/$D9</f>
        <v>1.142857142857143</v>
      </c>
      <c r="J28" s="7">
        <f>J9/$D9</f>
        <v>0.92857142857142871</v>
      </c>
      <c r="K28" s="7">
        <f>K9/$D9</f>
        <v>1</v>
      </c>
      <c r="L28" s="7">
        <f>L9/$D9</f>
        <v>1.0357142857142858</v>
      </c>
    </row>
    <row r="29" spans="2:12" ht="15.75" x14ac:dyDescent="0.2">
      <c r="B29" s="9"/>
      <c r="C29" s="2" t="s">
        <v>2</v>
      </c>
      <c r="D29" s="7">
        <f>D10/$D10</f>
        <v>1</v>
      </c>
      <c r="E29" s="7">
        <f>E10/$D10</f>
        <v>1</v>
      </c>
      <c r="F29" s="7">
        <f>F10/$D10</f>
        <v>1</v>
      </c>
      <c r="G29" s="7">
        <f>G10/$D10</f>
        <v>1</v>
      </c>
      <c r="H29" s="7">
        <f>H10/$D10</f>
        <v>1</v>
      </c>
      <c r="I29" s="7">
        <f>I10/$D10</f>
        <v>1</v>
      </c>
      <c r="J29" s="7">
        <f>J10/$D10</f>
        <v>0.90476190476190466</v>
      </c>
      <c r="K29" s="7">
        <f>K10/$D10</f>
        <v>0.90476190476190466</v>
      </c>
      <c r="L29" s="7">
        <f>L10/$D10</f>
        <v>0.95238095238095233</v>
      </c>
    </row>
    <row r="30" spans="2:12" ht="15.75" x14ac:dyDescent="0.2">
      <c r="B30" s="9"/>
      <c r="C30" s="2" t="s">
        <v>1</v>
      </c>
      <c r="D30" s="7">
        <f>D11/$D11</f>
        <v>1</v>
      </c>
      <c r="E30" s="7">
        <f>E11/$D11</f>
        <v>1.0571428571428572</v>
      </c>
      <c r="F30" s="7">
        <f>F11/$D11</f>
        <v>1.0571428571428572</v>
      </c>
      <c r="G30" s="7">
        <f>G11/$D11</f>
        <v>1.1142857142857141</v>
      </c>
      <c r="H30" s="7">
        <f>H11/$D11</f>
        <v>1.1714285714285713</v>
      </c>
      <c r="I30" s="7">
        <f>I11/$D11</f>
        <v>1.2</v>
      </c>
      <c r="J30" s="7">
        <f>J11/$D11</f>
        <v>1.3428571428571427</v>
      </c>
      <c r="K30" s="7">
        <f>K11/$D11</f>
        <v>1.4285714285714286</v>
      </c>
      <c r="L30" s="7">
        <f>L11/$D11</f>
        <v>1.4</v>
      </c>
    </row>
    <row r="31" spans="2:12" ht="15.75" x14ac:dyDescent="0.2">
      <c r="B31" s="8"/>
      <c r="C31" s="2" t="s">
        <v>0</v>
      </c>
      <c r="D31" s="7">
        <f>D12/$D12</f>
        <v>1</v>
      </c>
      <c r="E31" s="7">
        <f>E12/$D12</f>
        <v>0.99668141592920345</v>
      </c>
      <c r="F31" s="7">
        <f>F12/$D12</f>
        <v>0.99446902654867253</v>
      </c>
      <c r="G31" s="7">
        <f>G12/$D12</f>
        <v>0.99115044247787598</v>
      </c>
      <c r="H31" s="7">
        <f>H12/$D12</f>
        <v>0.98783185840707965</v>
      </c>
      <c r="I31" s="7">
        <f>I12/$D12</f>
        <v>0.98783185840707965</v>
      </c>
      <c r="J31" s="7">
        <f>J12/$D12</f>
        <v>0.96570796460176989</v>
      </c>
      <c r="K31" s="7">
        <f>K12/$D12</f>
        <v>0.97013274336283184</v>
      </c>
      <c r="L31" s="7">
        <f>L12/$D12</f>
        <v>0.96902654867256621</v>
      </c>
    </row>
    <row r="32" spans="2:12" ht="15.75" customHeight="1" x14ac:dyDescent="0.2">
      <c r="B32" s="10" t="s">
        <v>5</v>
      </c>
      <c r="C32" s="2" t="s">
        <v>4</v>
      </c>
      <c r="D32" s="7">
        <f>D13/$D13</f>
        <v>1</v>
      </c>
      <c r="E32" s="7">
        <f>E13/$D13</f>
        <v>1</v>
      </c>
      <c r="F32" s="7">
        <f>F13/$D13</f>
        <v>0.96666666666666667</v>
      </c>
      <c r="G32" s="7">
        <f>G13/$D13</f>
        <v>0.96666666666666667</v>
      </c>
      <c r="H32" s="7">
        <f>H13/$D13</f>
        <v>0.93333333333333324</v>
      </c>
      <c r="I32" s="7">
        <f>I13/$D13</f>
        <v>0.83333333333333337</v>
      </c>
      <c r="J32" s="7">
        <f>J13/$D13</f>
        <v>0.60000000000000009</v>
      </c>
      <c r="K32" s="7">
        <f>K13/$D13</f>
        <v>0.56666666666666676</v>
      </c>
      <c r="L32" s="7">
        <f>L13/$D13</f>
        <v>0.53333333333333333</v>
      </c>
    </row>
    <row r="33" spans="2:12" ht="15.75" x14ac:dyDescent="0.2">
      <c r="B33" s="9"/>
      <c r="C33" s="2" t="s">
        <v>3</v>
      </c>
      <c r="D33" s="7">
        <f>D14/$D14</f>
        <v>1</v>
      </c>
      <c r="E33" s="7">
        <f>E14/$D14</f>
        <v>1.0128205128205128</v>
      </c>
      <c r="F33" s="7">
        <f>F14/$D14</f>
        <v>1.0256410256410258</v>
      </c>
      <c r="G33" s="7">
        <f>G14/$D14</f>
        <v>1.0641025641025641</v>
      </c>
      <c r="H33" s="7">
        <f>H14/$D14</f>
        <v>1.0769230769230771</v>
      </c>
      <c r="I33" s="7">
        <f>I14/$D14</f>
        <v>1.0769230769230771</v>
      </c>
      <c r="J33" s="7">
        <f>J14/$D14</f>
        <v>1</v>
      </c>
      <c r="K33" s="7">
        <f>K14/$D14</f>
        <v>1</v>
      </c>
      <c r="L33" s="7">
        <f>L14/$D14</f>
        <v>1.0128205128205128</v>
      </c>
    </row>
    <row r="34" spans="2:12" ht="15.75" x14ac:dyDescent="0.2">
      <c r="B34" s="9"/>
      <c r="C34" s="2" t="s">
        <v>2</v>
      </c>
      <c r="D34" s="7">
        <f>D15/$D15</f>
        <v>1</v>
      </c>
      <c r="E34" s="7">
        <f>E15/$D15</f>
        <v>1</v>
      </c>
      <c r="F34" s="7">
        <f>F15/$D15</f>
        <v>0.98333333333333339</v>
      </c>
      <c r="G34" s="7">
        <f>G15/$D15</f>
        <v>0.96666666666666667</v>
      </c>
      <c r="H34" s="7">
        <f>H15/$D15</f>
        <v>0.96666666666666667</v>
      </c>
      <c r="I34" s="7">
        <f>I15/$D15</f>
        <v>0.95000000000000007</v>
      </c>
      <c r="J34" s="7">
        <f>J15/$D15</f>
        <v>0.81666666666666676</v>
      </c>
      <c r="K34" s="7">
        <f>K15/$D15</f>
        <v>0.8</v>
      </c>
      <c r="L34" s="7">
        <f>L15/$D15</f>
        <v>0.8</v>
      </c>
    </row>
    <row r="35" spans="2:12" ht="15.75" x14ac:dyDescent="0.2">
      <c r="B35" s="9"/>
      <c r="C35" s="2" t="s">
        <v>1</v>
      </c>
      <c r="D35" s="7">
        <f>D16/$D16</f>
        <v>1</v>
      </c>
      <c r="E35" s="7">
        <f>E16/$D16</f>
        <v>1.0454545454545454</v>
      </c>
      <c r="F35" s="7">
        <f>F16/$D16</f>
        <v>1.0909090909090911</v>
      </c>
      <c r="G35" s="7">
        <f>G16/$D16</f>
        <v>1.1439393939393938</v>
      </c>
      <c r="H35" s="7">
        <f>H16/$D16</f>
        <v>1.1893939393939394</v>
      </c>
      <c r="I35" s="7">
        <f>I16/$D16</f>
        <v>1.2651515151515149</v>
      </c>
      <c r="J35" s="7">
        <f>J16/$D16</f>
        <v>1.4545454545454546</v>
      </c>
      <c r="K35" s="7">
        <f>K16/$D16</f>
        <v>1.5075757575757573</v>
      </c>
      <c r="L35" s="7">
        <f>L16/$D16</f>
        <v>1.5530303030303028</v>
      </c>
    </row>
    <row r="36" spans="2:12" ht="15.75" x14ac:dyDescent="0.2">
      <c r="B36" s="8"/>
      <c r="C36" s="2" t="s">
        <v>0</v>
      </c>
      <c r="D36" s="7">
        <f>D17/$D17</f>
        <v>1</v>
      </c>
      <c r="E36" s="7">
        <f>E17/$D17</f>
        <v>0.97979797979797989</v>
      </c>
      <c r="F36" s="7">
        <f>F17/$D17</f>
        <v>0.95959595959595967</v>
      </c>
      <c r="G36" s="7">
        <f>G17/$D17</f>
        <v>0.94083694083694092</v>
      </c>
      <c r="H36" s="7">
        <f>H17/$D17</f>
        <v>0.92063492063492069</v>
      </c>
      <c r="I36" s="7">
        <f>I17/$D17</f>
        <v>0.90620490620490624</v>
      </c>
      <c r="J36" s="7">
        <f>J17/$D17</f>
        <v>0.87734487734487743</v>
      </c>
      <c r="K36" s="7">
        <f>K17/$D17</f>
        <v>0.8614718614718615</v>
      </c>
      <c r="L36" s="7">
        <f>L17/$D17</f>
        <v>0.84992784992784998</v>
      </c>
    </row>
    <row r="54" spans="2:12" ht="42.75" customHeight="1" x14ac:dyDescent="0.25">
      <c r="C54" s="6" t="s">
        <v>13</v>
      </c>
      <c r="D54" s="6"/>
      <c r="E54" s="6"/>
      <c r="F54" s="6"/>
      <c r="G54" s="6"/>
      <c r="H54" s="6"/>
      <c r="I54" s="6"/>
      <c r="J54" s="6"/>
      <c r="K54" s="6"/>
      <c r="L54" s="6"/>
    </row>
    <row r="56" spans="2:12" ht="15.75" x14ac:dyDescent="0.2">
      <c r="C56" s="5" t="s">
        <v>12</v>
      </c>
      <c r="D56" s="4" t="s">
        <v>11</v>
      </c>
      <c r="E56" s="4"/>
      <c r="F56" s="4" t="s">
        <v>10</v>
      </c>
      <c r="G56" s="4"/>
      <c r="H56" s="4" t="s">
        <v>9</v>
      </c>
      <c r="I56" s="4"/>
      <c r="J56" s="4" t="s">
        <v>8</v>
      </c>
      <c r="K56" s="4"/>
      <c r="L56" s="4" t="s">
        <v>7</v>
      </c>
    </row>
    <row r="57" spans="2:12" ht="15.75" x14ac:dyDescent="0.2">
      <c r="B57" s="3" t="s">
        <v>6</v>
      </c>
      <c r="C57" s="2" t="s">
        <v>4</v>
      </c>
      <c r="D57" s="1">
        <f>(D8/D8)-1</f>
        <v>0</v>
      </c>
      <c r="E57" s="1">
        <f>IF(E8/D8=1,D57,(E8/D8)-1)</f>
        <v>0</v>
      </c>
      <c r="F57" s="1">
        <f>IF(F8/E8=1,E57,(F8/E8)-1)</f>
        <v>0</v>
      </c>
      <c r="G57" s="1">
        <f>IF(G8/F8=1,F57,(G8/F8)-1)</f>
        <v>0</v>
      </c>
      <c r="H57" s="1">
        <f>IF(H8/G8=1,G57,(H8/G8)-1)</f>
        <v>0</v>
      </c>
      <c r="I57" s="1">
        <f>IF(I8/H8=1,H57,(I8/H8)-1)</f>
        <v>0</v>
      </c>
      <c r="J57" s="1">
        <f>IF(J8/I8=1,I57,(J8/I8)-1)</f>
        <v>-9.9999999999999867E-2</v>
      </c>
      <c r="K57" s="1">
        <f>IF(K8/J8=1,J57,(K8/J8)-1)</f>
        <v>-9.9999999999999867E-2</v>
      </c>
      <c r="L57" s="1">
        <f>IF(L8/K8=1,K57,(L8/K8)-1)</f>
        <v>-9.9999999999999867E-2</v>
      </c>
    </row>
    <row r="58" spans="2:12" ht="15.75" x14ac:dyDescent="0.2">
      <c r="B58" s="3"/>
      <c r="C58" s="2" t="s">
        <v>3</v>
      </c>
      <c r="D58" s="1">
        <f>(D9/D9)-1</f>
        <v>0</v>
      </c>
      <c r="E58" s="1">
        <f>IF(E9/D9=1,D58,(E9/D9)-1)</f>
        <v>3.5714285714285809E-2</v>
      </c>
      <c r="F58" s="1">
        <f>IF(F9/E9=1,E58,(F9/E9)-1)</f>
        <v>3.4482758620689724E-2</v>
      </c>
      <c r="G58" s="1">
        <f>IF(G9/F9=1,F58,(G9/F9)-1)</f>
        <v>3.3333333333333437E-2</v>
      </c>
      <c r="H58" s="1">
        <f>IF(H9/G9=1,G58,(H9/G9)-1)</f>
        <v>3.3333333333333437E-2</v>
      </c>
      <c r="I58" s="1">
        <f>IF(I9/H9=1,H58,(I9/H9)-1)</f>
        <v>3.2258064516129004E-2</v>
      </c>
      <c r="J58" s="1">
        <f>IF(J9/I9=1,I58,(J9/I9)-1)</f>
        <v>-0.1875</v>
      </c>
      <c r="K58" s="1">
        <f>IF(K9/J9=1,J58,(K9/J9)-1)</f>
        <v>7.692307692307665E-2</v>
      </c>
      <c r="L58" s="1">
        <f>IF(L9/K9=1,K58,(L9/K9)-1)</f>
        <v>3.5714285714285809E-2</v>
      </c>
    </row>
    <row r="59" spans="2:12" ht="15.75" x14ac:dyDescent="0.2">
      <c r="B59" s="3"/>
      <c r="C59" s="2" t="s">
        <v>2</v>
      </c>
      <c r="D59" s="1">
        <f>(D10/D10)-1</f>
        <v>0</v>
      </c>
      <c r="E59" s="1">
        <f>IF(E10/D10=1,D59,(E10/D10)-1)</f>
        <v>0</v>
      </c>
      <c r="F59" s="1">
        <f>IF(F10/E10=1,E59,(F10/E10)-1)</f>
        <v>0</v>
      </c>
      <c r="G59" s="1">
        <f>IF(G10/F10=1,F59,(G10/F10)-1)</f>
        <v>0</v>
      </c>
      <c r="H59" s="1">
        <f>IF(H10/G10=1,G59,(H10/G10)-1)</f>
        <v>0</v>
      </c>
      <c r="I59" s="1">
        <f>IF(I10/H10=1,H59,(I10/H10)-1)</f>
        <v>0</v>
      </c>
      <c r="J59" s="1">
        <f>IF(J10/I10=1,I59,(J10/I10)-1)</f>
        <v>-9.5238095238095344E-2</v>
      </c>
      <c r="K59" s="1">
        <f>IF(K10/J10=1,J59,(K10/J10)-1)</f>
        <v>-9.5238095238095344E-2</v>
      </c>
      <c r="L59" s="1">
        <f>IF(L10/K10=1,K59,(L10/K10)-1)</f>
        <v>5.2631578947368363E-2</v>
      </c>
    </row>
    <row r="60" spans="2:12" ht="15.75" x14ac:dyDescent="0.2">
      <c r="B60" s="3"/>
      <c r="C60" s="2" t="s">
        <v>1</v>
      </c>
      <c r="D60" s="1">
        <f>(D11/D11)-1</f>
        <v>0</v>
      </c>
      <c r="E60" s="1">
        <f>IF(E11/D11=1,D60,(E11/D11)-1)</f>
        <v>5.7142857142857162E-2</v>
      </c>
      <c r="F60" s="1">
        <f>IF(F11/E11=1,E60,(F11/E11)-1)</f>
        <v>5.7142857142857162E-2</v>
      </c>
      <c r="G60" s="1">
        <f>IF(G11/F11=1,F60,(G11/F11)-1)</f>
        <v>5.4054054054053946E-2</v>
      </c>
      <c r="H60" s="1">
        <f>IF(H11/G11=1,G60,(H11/G11)-1)</f>
        <v>5.12820512820511E-2</v>
      </c>
      <c r="I60" s="1">
        <f>IF(I11/H11=1,H60,(I11/H11)-1)</f>
        <v>2.4390243902439268E-2</v>
      </c>
      <c r="J60" s="1">
        <f>IF(J11/I11=1,I60,(J11/I11)-1)</f>
        <v>0.11904761904761907</v>
      </c>
      <c r="K60" s="1">
        <f>IF(K11/J11=1,J60,(K11/J11)-1)</f>
        <v>6.3829787234042534E-2</v>
      </c>
      <c r="L60" s="1">
        <f>IF(L11/K11=1,K60,(L11/K11)-1)</f>
        <v>-2.0000000000000018E-2</v>
      </c>
    </row>
    <row r="61" spans="2:12" ht="15.75" x14ac:dyDescent="0.2">
      <c r="B61" s="3"/>
      <c r="C61" s="2" t="s">
        <v>0</v>
      </c>
      <c r="D61" s="1">
        <f>(D12/D12)-1</f>
        <v>0</v>
      </c>
      <c r="E61" s="1">
        <f>IF(E12/D12=1,D61,(E12/D12)-1)</f>
        <v>-3.3185840707965486E-3</v>
      </c>
      <c r="F61" s="1">
        <f>IF(F12/E12=1,E61,(F12/E12)-1)</f>
        <v>-2.2197558268589601E-3</v>
      </c>
      <c r="G61" s="1">
        <f>IF(G12/F12=1,F61,(G12/F12)-1)</f>
        <v>-3.3370411568410807E-3</v>
      </c>
      <c r="H61" s="1">
        <f>IF(H12/G12=1,G61,(H12/G12)-1)</f>
        <v>-3.3482142857141906E-3</v>
      </c>
      <c r="I61" s="1">
        <f>IF(I12/H12=1,H61,(I12/H12)-1)</f>
        <v>-3.3482142857141906E-3</v>
      </c>
      <c r="J61" s="1">
        <f>IF(J12/I12=1,I61,(J12/I12)-1)</f>
        <v>-2.2396416573348232E-2</v>
      </c>
      <c r="K61" s="1">
        <f>IF(K12/J12=1,J61,(K12/J12)-1)</f>
        <v>4.5819014891179677E-3</v>
      </c>
      <c r="L61" s="1">
        <f>IF(L12/K12=1,K61,(L12/K12)-1)</f>
        <v>-1.1402508551883184E-3</v>
      </c>
    </row>
    <row r="62" spans="2:12" ht="15.75" x14ac:dyDescent="0.2">
      <c r="B62" s="3" t="s">
        <v>5</v>
      </c>
      <c r="C62" s="2" t="s">
        <v>4</v>
      </c>
      <c r="D62" s="1">
        <f>(D13/D13)-1</f>
        <v>0</v>
      </c>
      <c r="E62" s="1">
        <f>IF(E13/D13=1,D62,(E13/D13)-1)</f>
        <v>0</v>
      </c>
      <c r="F62" s="1">
        <f>IF(F13/E13=1,E62,(F13/E13)-1)</f>
        <v>-3.3333333333333326E-2</v>
      </c>
      <c r="G62" s="1">
        <f>IF(G13/F13=1,F62,(G13/F13)-1)</f>
        <v>-3.3333333333333326E-2</v>
      </c>
      <c r="H62" s="1">
        <f>IF(H13/G13=1,G62,(H13/G13)-1)</f>
        <v>-3.4482758620689724E-2</v>
      </c>
      <c r="I62" s="1">
        <f>IF(I13/H13=1,H62,(I13/H13)-1)</f>
        <v>-0.10714285714285698</v>
      </c>
      <c r="J62" s="1">
        <f>IF(J13/I13=1,I62,(J13/I13)-1)</f>
        <v>-0.27999999999999992</v>
      </c>
      <c r="K62" s="1">
        <f>IF(K13/J13=1,J62,(K13/J13)-1)</f>
        <v>-5.555555555555558E-2</v>
      </c>
      <c r="L62" s="1">
        <f>IF(L13/K13=1,K62,(L13/K13)-1)</f>
        <v>-5.8823529411764719E-2</v>
      </c>
    </row>
    <row r="63" spans="2:12" ht="15.75" x14ac:dyDescent="0.2">
      <c r="B63" s="3"/>
      <c r="C63" s="2" t="s">
        <v>3</v>
      </c>
      <c r="D63" s="1">
        <f>(D14/D14)-1</f>
        <v>0</v>
      </c>
      <c r="E63" s="1">
        <f>IF(E14/D14=1,D63,(E14/D14)-1)</f>
        <v>1.2820512820512775E-2</v>
      </c>
      <c r="F63" s="1">
        <f>IF(F14/E14=1,E63,(F14/E14)-1)</f>
        <v>1.2658227848101333E-2</v>
      </c>
      <c r="G63" s="1">
        <f>IF(G14/F14=1,F63,(G14/F14)-1)</f>
        <v>3.7500000000000089E-2</v>
      </c>
      <c r="H63" s="1">
        <f>IF(H14/G14=1,G63,(H14/G14)-1)</f>
        <v>1.2048192771084265E-2</v>
      </c>
      <c r="I63" s="1">
        <f>IF(I14/H14=1,H63,(I14/H14)-1)</f>
        <v>1.2048192771084265E-2</v>
      </c>
      <c r="J63" s="1">
        <f>IF(J14/I14=1,I63,(J14/I14)-1)</f>
        <v>-7.1428571428571508E-2</v>
      </c>
      <c r="K63" s="1">
        <f>IF(K14/J14=1,J63,(K14/J14)-1)</f>
        <v>-7.1428571428571508E-2</v>
      </c>
      <c r="L63" s="1">
        <f>IF(L14/K14=1,K63,(L14/K14)-1)</f>
        <v>1.2820512820512775E-2</v>
      </c>
    </row>
    <row r="64" spans="2:12" ht="15.75" x14ac:dyDescent="0.2">
      <c r="B64" s="3"/>
      <c r="C64" s="2" t="s">
        <v>2</v>
      </c>
      <c r="D64" s="1">
        <f>(D15/D15)-1</f>
        <v>0</v>
      </c>
      <c r="E64" s="1">
        <f>IF(E15/D15=1,D64,(E15/D15)-1)</f>
        <v>0</v>
      </c>
      <c r="F64" s="1">
        <f>IF(F15/E15=1,E64,(F15/E15)-1)</f>
        <v>-1.6666666666666607E-2</v>
      </c>
      <c r="G64" s="1">
        <f>IF(G15/F15=1,F64,(G15/F15)-1)</f>
        <v>-1.6949152542373058E-2</v>
      </c>
      <c r="H64" s="1">
        <f>IF(H15/G15=1,G64,(H15/G15)-1)</f>
        <v>-1.6949152542373058E-2</v>
      </c>
      <c r="I64" s="1">
        <f>IF(I15/H15=1,H64,(I15/H15)-1)</f>
        <v>-1.7241379310344751E-2</v>
      </c>
      <c r="J64" s="1">
        <f>IF(J15/I15=1,I64,(J15/I15)-1)</f>
        <v>-0.14035087719298245</v>
      </c>
      <c r="K64" s="1">
        <f>IF(K15/J15=1,J64,(K15/J15)-1)</f>
        <v>-2.0408163265306145E-2</v>
      </c>
      <c r="L64" s="1">
        <f>IF(L15/K15=1,K64,(L15/K15)-1)</f>
        <v>-2.0408163265306145E-2</v>
      </c>
    </row>
    <row r="65" spans="2:12" ht="15.75" x14ac:dyDescent="0.2">
      <c r="B65" s="3"/>
      <c r="C65" s="2" t="s">
        <v>1</v>
      </c>
      <c r="D65" s="1">
        <f>(D16/D16)-1</f>
        <v>0</v>
      </c>
      <c r="E65" s="1">
        <f>IF(E16/D16=1,D65,(E16/D16)-1)</f>
        <v>4.5454545454545414E-2</v>
      </c>
      <c r="F65" s="1">
        <f>IF(F16/E16=1,E65,(F16/E16)-1)</f>
        <v>4.3478260869565188E-2</v>
      </c>
      <c r="G65" s="1">
        <f>IF(G16/F16=1,F65,(G16/F16)-1)</f>
        <v>4.8611111111110938E-2</v>
      </c>
      <c r="H65" s="1">
        <f>IF(H16/G16=1,G65,(H16/G16)-1)</f>
        <v>3.9735099337748325E-2</v>
      </c>
      <c r="I65" s="1">
        <f>IF(I16/H16=1,H65,(I16/H16)-1)</f>
        <v>6.3694267515923553E-2</v>
      </c>
      <c r="J65" s="1">
        <f>IF(J16/I16=1,I65,(J16/I16)-1)</f>
        <v>0.14970059880239539</v>
      </c>
      <c r="K65" s="1">
        <f>IF(K16/J16=1,J65,(K16/J16)-1)</f>
        <v>3.6458333333333259E-2</v>
      </c>
      <c r="L65" s="1">
        <f>IF(L16/K16=1,K65,(L16/K16)-1)</f>
        <v>3.0150753768844352E-2</v>
      </c>
    </row>
    <row r="66" spans="2:12" ht="15.75" x14ac:dyDescent="0.2">
      <c r="B66" s="3"/>
      <c r="C66" s="2" t="s">
        <v>0</v>
      </c>
      <c r="D66" s="1">
        <f>(D17/D17)-1</f>
        <v>0</v>
      </c>
      <c r="E66" s="1">
        <f>IF(E17/D17=1,D66,(E17/D17)-1)</f>
        <v>-2.020202020202011E-2</v>
      </c>
      <c r="F66" s="1">
        <f>IF(F17/E17=1,E66,(F17/E17)-1)</f>
        <v>-2.0618556701030966E-2</v>
      </c>
      <c r="G66" s="1">
        <f>IF(G17/F17=1,F66,(G17/F17)-1)</f>
        <v>-1.9548872180451093E-2</v>
      </c>
      <c r="H66" s="1">
        <f>IF(H17/G17=1,G66,(H17/G17)-1)</f>
        <v>-2.1472392638036797E-2</v>
      </c>
      <c r="I66" s="1">
        <f>IF(I17/H17=1,H66,(I17/H17)-1)</f>
        <v>-1.5673981191222541E-2</v>
      </c>
      <c r="J66" s="1">
        <f>IF(J17/I17=1,I66,(J17/I17)-1)</f>
        <v>-3.1847133757961776E-2</v>
      </c>
      <c r="K66" s="1">
        <f>IF(K17/J17=1,J66,(K17/J17)-1)</f>
        <v>-1.8092105263157965E-2</v>
      </c>
      <c r="L66" s="1">
        <f>IF(L17/K17=1,K66,(L17/K17)-1)</f>
        <v>-1.340033500837523E-2</v>
      </c>
    </row>
  </sheetData>
  <mergeCells count="8">
    <mergeCell ref="C24:L24"/>
    <mergeCell ref="C54:L54"/>
    <mergeCell ref="B57:B61"/>
    <mergeCell ref="B62:B66"/>
    <mergeCell ref="B8:B12"/>
    <mergeCell ref="B13:B17"/>
    <mergeCell ref="B27:B31"/>
    <mergeCell ref="B32:B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showGridLines="0" topLeftCell="A13" zoomScaleNormal="100" workbookViewId="0">
      <selection activeCell="AD41" sqref="AD41"/>
    </sheetView>
  </sheetViews>
  <sheetFormatPr defaultRowHeight="15" x14ac:dyDescent="0.25"/>
  <cols>
    <col min="1" max="21" width="9.140625" style="19"/>
    <col min="22" max="22" width="10.42578125" style="19" customWidth="1"/>
    <col min="23" max="23" width="9.5703125" style="19" bestFit="1" customWidth="1"/>
    <col min="24" max="25" width="9.140625" style="19"/>
    <col min="26" max="27" width="9.5703125" style="19" customWidth="1"/>
    <col min="28" max="29" width="9.140625" style="19"/>
    <col min="30" max="31" width="9.5703125" style="19" bestFit="1" customWidth="1"/>
    <col min="32" max="16384" width="9.140625" style="19"/>
  </cols>
  <sheetData>
    <row r="1" spans="1:32" ht="78.75" x14ac:dyDescent="0.25">
      <c r="A1" s="16" t="s">
        <v>12</v>
      </c>
      <c r="B1" s="17" t="s">
        <v>24</v>
      </c>
      <c r="C1" s="17" t="s">
        <v>25</v>
      </c>
      <c r="D1" s="17" t="s">
        <v>26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8" t="str">
        <f>"Norm " &amp;B1</f>
        <v>Norm Hispanic Staff</v>
      </c>
      <c r="M1" s="18" t="str">
        <f t="shared" ref="M1:T1" si="0">"Norm " &amp;C1</f>
        <v>Norm Hispanic Student</v>
      </c>
      <c r="N1" s="18" t="str">
        <f t="shared" si="0"/>
        <v>Norm American Indian Staff</v>
      </c>
      <c r="O1" s="18" t="str">
        <f t="shared" si="0"/>
        <v>Norm American Indian Student</v>
      </c>
      <c r="P1" s="18" t="str">
        <f t="shared" si="0"/>
        <v>Norm Asian Staff</v>
      </c>
      <c r="Q1" s="18" t="str">
        <f t="shared" si="0"/>
        <v>Norm Asian Student</v>
      </c>
      <c r="R1" s="18" t="str">
        <f t="shared" si="0"/>
        <v>Norm Black Staff</v>
      </c>
      <c r="S1" s="18" t="str">
        <f t="shared" si="0"/>
        <v>Norm Black Student</v>
      </c>
      <c r="T1" s="18" t="str">
        <f t="shared" si="0"/>
        <v>Norm White Staff</v>
      </c>
      <c r="U1" s="18" t="str">
        <f>"Norm " &amp;K1</f>
        <v>Norm White Student</v>
      </c>
      <c r="V1" s="18" t="s">
        <v>34</v>
      </c>
      <c r="W1" s="18" t="str">
        <f>"Act " &amp; C1</f>
        <v>Act Hispanic Student</v>
      </c>
      <c r="X1" s="18" t="str">
        <f>"Act " &amp; E1</f>
        <v>Act American Indian Student</v>
      </c>
      <c r="Y1" s="18" t="str">
        <f>"Act " &amp; G1</f>
        <v>Act Asian Student</v>
      </c>
      <c r="Z1" s="18" t="str">
        <f>"Act " &amp; I1</f>
        <v>Act Black Student</v>
      </c>
      <c r="AA1" s="18" t="str">
        <f>"Act " &amp; K1</f>
        <v>Act White Student</v>
      </c>
      <c r="AB1" s="18" t="str">
        <f>"Act " &amp; M1</f>
        <v>Act Norm Hispanic Student</v>
      </c>
      <c r="AC1" s="18" t="str">
        <f>"Act " &amp; O1</f>
        <v>Act Norm American Indian Student</v>
      </c>
      <c r="AD1" s="18" t="str">
        <f>"Act " &amp; Q1</f>
        <v>Act Norm Asian Student</v>
      </c>
      <c r="AE1" s="18" t="str">
        <f>"Act " &amp; S1</f>
        <v>Act Norm Black Student</v>
      </c>
      <c r="AF1" s="18" t="str">
        <f>"Act " &amp; U1</f>
        <v>Act Norm White Student</v>
      </c>
    </row>
    <row r="2" spans="1:32" ht="15.75" x14ac:dyDescent="0.25">
      <c r="A2" s="20" t="s">
        <v>35</v>
      </c>
      <c r="B2" s="21">
        <v>3.5</v>
      </c>
      <c r="C2" s="21">
        <v>13.2</v>
      </c>
      <c r="D2" s="21">
        <v>1</v>
      </c>
      <c r="E2" s="21">
        <v>3</v>
      </c>
      <c r="F2" s="21">
        <v>2.8</v>
      </c>
      <c r="G2" s="21">
        <v>7.8</v>
      </c>
      <c r="H2" s="21">
        <v>2.1</v>
      </c>
      <c r="I2" s="21">
        <v>6</v>
      </c>
      <c r="J2" s="21">
        <v>90.4</v>
      </c>
      <c r="K2" s="21">
        <v>69.3</v>
      </c>
      <c r="L2" s="22">
        <f>B2/B$2</f>
        <v>1</v>
      </c>
      <c r="M2" s="22">
        <f t="shared" ref="M2:U10" si="1">C2/C$2</f>
        <v>1</v>
      </c>
      <c r="N2" s="22">
        <f t="shared" si="1"/>
        <v>1</v>
      </c>
      <c r="O2" s="22">
        <f t="shared" si="1"/>
        <v>1</v>
      </c>
      <c r="P2" s="22">
        <f t="shared" si="1"/>
        <v>1</v>
      </c>
      <c r="Q2" s="22">
        <f t="shared" si="1"/>
        <v>1</v>
      </c>
      <c r="R2" s="22">
        <f t="shared" si="1"/>
        <v>1</v>
      </c>
      <c r="S2" s="22">
        <f t="shared" si="1"/>
        <v>1</v>
      </c>
      <c r="T2" s="22">
        <f t="shared" si="1"/>
        <v>1</v>
      </c>
      <c r="U2" s="22">
        <f t="shared" si="1"/>
        <v>1</v>
      </c>
      <c r="V2" s="23">
        <v>964255</v>
      </c>
      <c r="W2" s="24">
        <f t="shared" ref="W2:W10" si="2">$V2*C2/100</f>
        <v>127281.66</v>
      </c>
      <c r="X2" s="24">
        <f t="shared" ref="X2:X10" si="3">$V2*E2/100</f>
        <v>28927.65</v>
      </c>
      <c r="Y2" s="24">
        <f t="shared" ref="Y2:Y10" si="4">$V2*G2/100</f>
        <v>75211.89</v>
      </c>
      <c r="Z2" s="24">
        <f t="shared" ref="Z2:Z10" si="5">$V2*I2/100</f>
        <v>57855.3</v>
      </c>
      <c r="AA2" s="24">
        <f t="shared" ref="AA2:AA10" si="6">$V2*K2/100</f>
        <v>668228.71499999997</v>
      </c>
      <c r="AB2" s="25">
        <f>W2/W$2</f>
        <v>1</v>
      </c>
      <c r="AC2" s="25">
        <f>X2/X$2</f>
        <v>1</v>
      </c>
      <c r="AD2" s="25">
        <f>Y2/Y$2</f>
        <v>1</v>
      </c>
      <c r="AE2" s="25">
        <f>Z2/Z$2</f>
        <v>1</v>
      </c>
      <c r="AF2" s="25">
        <f>AA2/AA$2</f>
        <v>1</v>
      </c>
    </row>
    <row r="3" spans="1:32" ht="15.75" x14ac:dyDescent="0.25">
      <c r="A3" s="20"/>
      <c r="B3" s="21">
        <v>3.7</v>
      </c>
      <c r="C3" s="21">
        <v>13.8</v>
      </c>
      <c r="D3" s="21">
        <v>1</v>
      </c>
      <c r="E3" s="21">
        <v>3</v>
      </c>
      <c r="F3" s="21">
        <v>2.9</v>
      </c>
      <c r="G3" s="21">
        <v>7.9</v>
      </c>
      <c r="H3" s="21">
        <v>2.1</v>
      </c>
      <c r="I3" s="21">
        <v>6</v>
      </c>
      <c r="J3" s="21">
        <v>90.1</v>
      </c>
      <c r="K3" s="21">
        <v>67.900000000000006</v>
      </c>
      <c r="L3" s="22">
        <f t="shared" ref="L3:L10" si="7">B3/B$2</f>
        <v>1.0571428571428572</v>
      </c>
      <c r="M3" s="22">
        <f t="shared" si="1"/>
        <v>1.0454545454545456</v>
      </c>
      <c r="N3" s="22">
        <f t="shared" si="1"/>
        <v>1</v>
      </c>
      <c r="O3" s="22">
        <f t="shared" si="1"/>
        <v>1</v>
      </c>
      <c r="P3" s="22">
        <f t="shared" si="1"/>
        <v>1.0357142857142858</v>
      </c>
      <c r="Q3" s="22">
        <f t="shared" si="1"/>
        <v>1.012820512820513</v>
      </c>
      <c r="R3" s="22">
        <f t="shared" si="1"/>
        <v>1</v>
      </c>
      <c r="S3" s="22">
        <f t="shared" si="1"/>
        <v>1</v>
      </c>
      <c r="T3" s="22">
        <f t="shared" si="1"/>
        <v>0.99668141592920345</v>
      </c>
      <c r="U3" s="22">
        <f t="shared" si="1"/>
        <v>0.97979797979797989</v>
      </c>
      <c r="V3" s="23">
        <v>1003315</v>
      </c>
      <c r="W3" s="24">
        <f t="shared" si="2"/>
        <v>138457.47</v>
      </c>
      <c r="X3" s="24">
        <f t="shared" si="3"/>
        <v>30099.45</v>
      </c>
      <c r="Y3" s="24">
        <f t="shared" si="4"/>
        <v>79261.884999999995</v>
      </c>
      <c r="Z3" s="24">
        <f t="shared" si="5"/>
        <v>60198.9</v>
      </c>
      <c r="AA3" s="24">
        <f t="shared" si="6"/>
        <v>681250.88500000001</v>
      </c>
      <c r="AB3" s="25">
        <f t="shared" ref="AB3:AF10" si="8">W3/W$2</f>
        <v>1.0878037731437507</v>
      </c>
      <c r="AC3" s="25">
        <f t="shared" si="8"/>
        <v>1.0405079569201092</v>
      </c>
      <c r="AD3" s="25">
        <f t="shared" si="8"/>
        <v>1.0538478025216491</v>
      </c>
      <c r="AE3" s="25">
        <f t="shared" si="8"/>
        <v>1.0405079569201092</v>
      </c>
      <c r="AF3" s="25">
        <f t="shared" si="8"/>
        <v>1.0194875941540467</v>
      </c>
    </row>
    <row r="4" spans="1:32" ht="15.75" x14ac:dyDescent="0.25">
      <c r="A4" s="20"/>
      <c r="B4" s="21">
        <v>3.7</v>
      </c>
      <c r="C4" s="21">
        <v>14.4</v>
      </c>
      <c r="D4" s="21">
        <v>1</v>
      </c>
      <c r="E4" s="21">
        <v>2.9</v>
      </c>
      <c r="F4" s="21">
        <v>3</v>
      </c>
      <c r="G4" s="21">
        <v>8</v>
      </c>
      <c r="H4" s="21">
        <v>2.1</v>
      </c>
      <c r="I4" s="21">
        <v>5.9</v>
      </c>
      <c r="J4" s="21">
        <v>89.9</v>
      </c>
      <c r="K4" s="21">
        <v>66.5</v>
      </c>
      <c r="L4" s="22">
        <f t="shared" si="7"/>
        <v>1.0571428571428572</v>
      </c>
      <c r="M4" s="22">
        <f t="shared" si="1"/>
        <v>1.0909090909090911</v>
      </c>
      <c r="N4" s="22">
        <f t="shared" si="1"/>
        <v>1</v>
      </c>
      <c r="O4" s="22">
        <f t="shared" si="1"/>
        <v>0.96666666666666667</v>
      </c>
      <c r="P4" s="22">
        <f t="shared" si="1"/>
        <v>1.0714285714285714</v>
      </c>
      <c r="Q4" s="22">
        <f t="shared" si="1"/>
        <v>1.0256410256410258</v>
      </c>
      <c r="R4" s="22">
        <f t="shared" si="1"/>
        <v>1</v>
      </c>
      <c r="S4" s="22">
        <f t="shared" si="1"/>
        <v>0.98333333333333339</v>
      </c>
      <c r="T4" s="22">
        <f t="shared" si="1"/>
        <v>0.99446902654867253</v>
      </c>
      <c r="U4" s="22">
        <f t="shared" si="1"/>
        <v>0.95959595959595967</v>
      </c>
      <c r="V4" s="23">
        <v>1029565</v>
      </c>
      <c r="W4" s="24">
        <f t="shared" si="2"/>
        <v>148257.35999999999</v>
      </c>
      <c r="X4" s="24">
        <f t="shared" si="3"/>
        <v>29857.384999999998</v>
      </c>
      <c r="Y4" s="24">
        <f t="shared" si="4"/>
        <v>82365.2</v>
      </c>
      <c r="Z4" s="24">
        <f t="shared" si="5"/>
        <v>60744.334999999999</v>
      </c>
      <c r="AA4" s="24">
        <f t="shared" si="6"/>
        <v>684660.72499999998</v>
      </c>
      <c r="AB4" s="25">
        <f t="shared" si="8"/>
        <v>1.1647975049979704</v>
      </c>
      <c r="AC4" s="25">
        <f t="shared" si="8"/>
        <v>1.0321400113732015</v>
      </c>
      <c r="AD4" s="25">
        <f t="shared" si="8"/>
        <v>1.0951087653827074</v>
      </c>
      <c r="AE4" s="25">
        <f t="shared" si="8"/>
        <v>1.0499355288106706</v>
      </c>
      <c r="AF4" s="25">
        <f t="shared" si="8"/>
        <v>1.0245903979148816</v>
      </c>
    </row>
    <row r="5" spans="1:32" ht="15.75" x14ac:dyDescent="0.25">
      <c r="A5" s="20"/>
      <c r="B5" s="21">
        <v>3.9</v>
      </c>
      <c r="C5" s="21">
        <v>15.1</v>
      </c>
      <c r="D5" s="21">
        <v>1</v>
      </c>
      <c r="E5" s="21">
        <v>2.9</v>
      </c>
      <c r="F5" s="21">
        <v>3.1</v>
      </c>
      <c r="G5" s="21">
        <v>8.3000000000000007</v>
      </c>
      <c r="H5" s="21">
        <v>2.1</v>
      </c>
      <c r="I5" s="21">
        <v>5.8</v>
      </c>
      <c r="J5" s="21">
        <v>89.6</v>
      </c>
      <c r="K5" s="21">
        <v>65.2</v>
      </c>
      <c r="L5" s="22">
        <f t="shared" si="7"/>
        <v>1.1142857142857143</v>
      </c>
      <c r="M5" s="22">
        <f t="shared" si="1"/>
        <v>1.143939393939394</v>
      </c>
      <c r="N5" s="22">
        <f t="shared" si="1"/>
        <v>1</v>
      </c>
      <c r="O5" s="22">
        <f t="shared" si="1"/>
        <v>0.96666666666666667</v>
      </c>
      <c r="P5" s="22">
        <f t="shared" si="1"/>
        <v>1.1071428571428572</v>
      </c>
      <c r="Q5" s="22">
        <f t="shared" si="1"/>
        <v>1.0641025641025643</v>
      </c>
      <c r="R5" s="22">
        <f t="shared" si="1"/>
        <v>1</v>
      </c>
      <c r="S5" s="22">
        <f t="shared" si="1"/>
        <v>0.96666666666666667</v>
      </c>
      <c r="T5" s="22">
        <f t="shared" si="1"/>
        <v>0.99115044247787598</v>
      </c>
      <c r="U5" s="22">
        <f t="shared" si="1"/>
        <v>0.94083694083694092</v>
      </c>
      <c r="V5" s="23">
        <v>1027843</v>
      </c>
      <c r="W5" s="24">
        <f t="shared" si="2"/>
        <v>155204.29299999998</v>
      </c>
      <c r="X5" s="24">
        <f t="shared" si="3"/>
        <v>29807.446999999996</v>
      </c>
      <c r="Y5" s="24">
        <f t="shared" si="4"/>
        <v>85310.968999999997</v>
      </c>
      <c r="Z5" s="24">
        <f t="shared" si="5"/>
        <v>59614.893999999993</v>
      </c>
      <c r="AA5" s="24">
        <f t="shared" si="6"/>
        <v>670153.63600000006</v>
      </c>
      <c r="AB5" s="25">
        <f t="shared" si="8"/>
        <v>1.2193767193168283</v>
      </c>
      <c r="AC5" s="25">
        <f t="shared" si="8"/>
        <v>1.0304137045352801</v>
      </c>
      <c r="AD5" s="25">
        <f t="shared" si="8"/>
        <v>1.1342750328438762</v>
      </c>
      <c r="AE5" s="25">
        <f t="shared" si="8"/>
        <v>1.0304137045352801</v>
      </c>
      <c r="AF5" s="25">
        <f t="shared" si="8"/>
        <v>1.0028806319704475</v>
      </c>
    </row>
    <row r="6" spans="1:32" ht="15.75" x14ac:dyDescent="0.25">
      <c r="A6" s="20"/>
      <c r="B6" s="21">
        <v>4.0999999999999996</v>
      </c>
      <c r="C6" s="21">
        <v>15.7</v>
      </c>
      <c r="D6" s="21">
        <v>1</v>
      </c>
      <c r="E6" s="21">
        <v>2.8</v>
      </c>
      <c r="F6" s="21">
        <v>3.1</v>
      </c>
      <c r="G6" s="21">
        <v>8.4</v>
      </c>
      <c r="H6" s="21">
        <v>2.1</v>
      </c>
      <c r="I6" s="21">
        <v>5.8</v>
      </c>
      <c r="J6" s="21">
        <v>89.3</v>
      </c>
      <c r="K6" s="21">
        <v>63.8</v>
      </c>
      <c r="L6" s="22">
        <f t="shared" si="7"/>
        <v>1.1714285714285713</v>
      </c>
      <c r="M6" s="22">
        <f t="shared" si="1"/>
        <v>1.1893939393939394</v>
      </c>
      <c r="N6" s="22">
        <f t="shared" si="1"/>
        <v>1</v>
      </c>
      <c r="O6" s="22">
        <f t="shared" si="1"/>
        <v>0.93333333333333324</v>
      </c>
      <c r="P6" s="22">
        <f t="shared" si="1"/>
        <v>1.1071428571428572</v>
      </c>
      <c r="Q6" s="22">
        <f t="shared" si="1"/>
        <v>1.0769230769230771</v>
      </c>
      <c r="R6" s="22">
        <f t="shared" si="1"/>
        <v>1</v>
      </c>
      <c r="S6" s="22">
        <f t="shared" si="1"/>
        <v>0.96666666666666667</v>
      </c>
      <c r="T6" s="22">
        <f t="shared" si="1"/>
        <v>0.98783185840707954</v>
      </c>
      <c r="U6" s="22">
        <f t="shared" si="1"/>
        <v>0.92063492063492058</v>
      </c>
      <c r="V6" s="23">
        <v>1037422</v>
      </c>
      <c r="W6" s="24">
        <f t="shared" si="2"/>
        <v>162875.25399999999</v>
      </c>
      <c r="X6" s="24">
        <f t="shared" si="3"/>
        <v>29047.815999999995</v>
      </c>
      <c r="Y6" s="24">
        <f t="shared" si="4"/>
        <v>87143.448000000004</v>
      </c>
      <c r="Z6" s="24">
        <f t="shared" si="5"/>
        <v>60170.475999999995</v>
      </c>
      <c r="AA6" s="24">
        <f t="shared" si="6"/>
        <v>661875.23599999992</v>
      </c>
      <c r="AB6" s="25">
        <f t="shared" si="8"/>
        <v>1.2796443258203891</v>
      </c>
      <c r="AC6" s="25">
        <f t="shared" si="8"/>
        <v>1.0041540187329421</v>
      </c>
      <c r="AD6" s="25">
        <f t="shared" si="8"/>
        <v>1.1586392523841644</v>
      </c>
      <c r="AE6" s="25">
        <f t="shared" si="8"/>
        <v>1.0400166622591187</v>
      </c>
      <c r="AF6" s="25">
        <f t="shared" si="8"/>
        <v>0.99049205929439887</v>
      </c>
    </row>
    <row r="7" spans="1:32" ht="15.75" x14ac:dyDescent="0.25">
      <c r="A7" s="20"/>
      <c r="B7" s="21">
        <v>4.2</v>
      </c>
      <c r="C7" s="21">
        <v>16.7</v>
      </c>
      <c r="D7" s="21">
        <v>1</v>
      </c>
      <c r="E7" s="21">
        <v>2.5</v>
      </c>
      <c r="F7" s="21">
        <v>3.2</v>
      </c>
      <c r="G7" s="21">
        <v>8.4</v>
      </c>
      <c r="H7" s="21">
        <v>2.1</v>
      </c>
      <c r="I7" s="21">
        <v>5.7</v>
      </c>
      <c r="J7" s="21">
        <v>89.3</v>
      </c>
      <c r="K7" s="21">
        <v>62.8</v>
      </c>
      <c r="L7" s="22">
        <f t="shared" si="7"/>
        <v>1.2</v>
      </c>
      <c r="M7" s="22">
        <f t="shared" si="1"/>
        <v>1.2651515151515151</v>
      </c>
      <c r="N7" s="22">
        <f t="shared" si="1"/>
        <v>1</v>
      </c>
      <c r="O7" s="22">
        <f t="shared" si="1"/>
        <v>0.83333333333333337</v>
      </c>
      <c r="P7" s="22">
        <f t="shared" si="1"/>
        <v>1.142857142857143</v>
      </c>
      <c r="Q7" s="22">
        <f t="shared" si="1"/>
        <v>1.0769230769230771</v>
      </c>
      <c r="R7" s="22">
        <f t="shared" si="1"/>
        <v>1</v>
      </c>
      <c r="S7" s="22">
        <f t="shared" si="1"/>
        <v>0.95000000000000007</v>
      </c>
      <c r="T7" s="22">
        <f t="shared" si="1"/>
        <v>0.98783185840707954</v>
      </c>
      <c r="U7" s="22">
        <f t="shared" si="1"/>
        <v>0.90620490620490624</v>
      </c>
      <c r="V7" s="23">
        <v>1025834</v>
      </c>
      <c r="W7" s="24">
        <f t="shared" si="2"/>
        <v>171314.27800000002</v>
      </c>
      <c r="X7" s="24">
        <f t="shared" si="3"/>
        <v>25645.85</v>
      </c>
      <c r="Y7" s="24">
        <f t="shared" si="4"/>
        <v>86170.055999999997</v>
      </c>
      <c r="Z7" s="24">
        <f t="shared" si="5"/>
        <v>58472.538</v>
      </c>
      <c r="AA7" s="24">
        <f t="shared" si="6"/>
        <v>644223.75199999998</v>
      </c>
      <c r="AB7" s="25">
        <f t="shared" si="8"/>
        <v>1.3459462895125662</v>
      </c>
      <c r="AC7" s="25">
        <f t="shared" si="8"/>
        <v>0.88655144818192966</v>
      </c>
      <c r="AD7" s="25">
        <f t="shared" si="8"/>
        <v>1.1456972561120322</v>
      </c>
      <c r="AE7" s="25">
        <f t="shared" si="8"/>
        <v>1.0106686509273999</v>
      </c>
      <c r="AF7" s="25">
        <f t="shared" si="8"/>
        <v>0.96407672633463526</v>
      </c>
    </row>
    <row r="8" spans="1:32" ht="15.75" x14ac:dyDescent="0.25">
      <c r="A8" s="20"/>
      <c r="B8" s="21">
        <v>4.7</v>
      </c>
      <c r="C8" s="21">
        <v>19.2</v>
      </c>
      <c r="D8" s="21">
        <v>0.9</v>
      </c>
      <c r="E8" s="21">
        <v>1.8</v>
      </c>
      <c r="F8" s="21">
        <v>2.6</v>
      </c>
      <c r="G8" s="21">
        <v>7.8</v>
      </c>
      <c r="H8" s="21">
        <v>1.9</v>
      </c>
      <c r="I8" s="21">
        <v>4.9000000000000004</v>
      </c>
      <c r="J8" s="21">
        <v>87.3</v>
      </c>
      <c r="K8" s="21">
        <v>60.8</v>
      </c>
      <c r="L8" s="22">
        <f t="shared" si="7"/>
        <v>1.342857142857143</v>
      </c>
      <c r="M8" s="22">
        <f t="shared" si="1"/>
        <v>1.4545454545454546</v>
      </c>
      <c r="N8" s="22">
        <f t="shared" si="1"/>
        <v>0.9</v>
      </c>
      <c r="O8" s="22">
        <f t="shared" si="1"/>
        <v>0.6</v>
      </c>
      <c r="P8" s="22">
        <f t="shared" si="1"/>
        <v>0.92857142857142871</v>
      </c>
      <c r="Q8" s="22">
        <f t="shared" si="1"/>
        <v>1</v>
      </c>
      <c r="R8" s="22">
        <f t="shared" si="1"/>
        <v>0.90476190476190466</v>
      </c>
      <c r="S8" s="22">
        <f t="shared" si="1"/>
        <v>0.81666666666666676</v>
      </c>
      <c r="T8" s="22">
        <f t="shared" si="1"/>
        <v>0.96570796460176977</v>
      </c>
      <c r="U8" s="22">
        <f t="shared" si="1"/>
        <v>0.87734487734487732</v>
      </c>
      <c r="V8" s="23">
        <v>1036590</v>
      </c>
      <c r="W8" s="24">
        <f t="shared" si="2"/>
        <v>199025.28</v>
      </c>
      <c r="X8" s="24">
        <f t="shared" si="3"/>
        <v>18658.62</v>
      </c>
      <c r="Y8" s="24">
        <f t="shared" si="4"/>
        <v>80854.02</v>
      </c>
      <c r="Z8" s="24">
        <f t="shared" si="5"/>
        <v>50792.91</v>
      </c>
      <c r="AA8" s="24">
        <f t="shared" si="6"/>
        <v>630246.72</v>
      </c>
      <c r="AB8" s="25">
        <f t="shared" si="8"/>
        <v>1.5636603105270626</v>
      </c>
      <c r="AC8" s="25">
        <f t="shared" si="8"/>
        <v>0.64500987809241328</v>
      </c>
      <c r="AD8" s="25">
        <f t="shared" si="8"/>
        <v>1.0750164634873556</v>
      </c>
      <c r="AE8" s="25">
        <f t="shared" si="8"/>
        <v>0.87793011184800707</v>
      </c>
      <c r="AF8" s="25">
        <f t="shared" si="8"/>
        <v>0.94316018730203777</v>
      </c>
    </row>
    <row r="9" spans="1:32" ht="15.75" x14ac:dyDescent="0.25">
      <c r="A9" s="20"/>
      <c r="B9" s="21">
        <v>5</v>
      </c>
      <c r="C9" s="21">
        <v>19.899999999999999</v>
      </c>
      <c r="D9" s="21">
        <v>0.9</v>
      </c>
      <c r="E9" s="21">
        <v>1.7</v>
      </c>
      <c r="F9" s="21">
        <v>2.8</v>
      </c>
      <c r="G9" s="21">
        <v>7.8</v>
      </c>
      <c r="H9" s="21">
        <v>1.9</v>
      </c>
      <c r="I9" s="21">
        <v>4.8</v>
      </c>
      <c r="J9" s="21">
        <v>87.7</v>
      </c>
      <c r="K9" s="21">
        <v>59.7</v>
      </c>
      <c r="L9" s="22">
        <f t="shared" si="7"/>
        <v>1.4285714285714286</v>
      </c>
      <c r="M9" s="22">
        <f t="shared" si="1"/>
        <v>1.5075757575757576</v>
      </c>
      <c r="N9" s="22">
        <f t="shared" si="1"/>
        <v>0.9</v>
      </c>
      <c r="O9" s="22">
        <f t="shared" si="1"/>
        <v>0.56666666666666665</v>
      </c>
      <c r="P9" s="22">
        <f t="shared" si="1"/>
        <v>1</v>
      </c>
      <c r="Q9" s="22">
        <f t="shared" si="1"/>
        <v>1</v>
      </c>
      <c r="R9" s="22">
        <f t="shared" si="1"/>
        <v>0.90476190476190466</v>
      </c>
      <c r="S9" s="22">
        <f t="shared" si="1"/>
        <v>0.79999999999999993</v>
      </c>
      <c r="T9" s="22">
        <f t="shared" si="1"/>
        <v>0.97013274336283184</v>
      </c>
      <c r="U9" s="22">
        <f t="shared" si="1"/>
        <v>0.8614718614718615</v>
      </c>
      <c r="V9" s="23">
        <v>1038457</v>
      </c>
      <c r="W9" s="24">
        <f t="shared" si="2"/>
        <v>206652.94299999997</v>
      </c>
      <c r="X9" s="24">
        <f t="shared" si="3"/>
        <v>17653.769</v>
      </c>
      <c r="Y9" s="24">
        <f t="shared" si="4"/>
        <v>80999.645999999993</v>
      </c>
      <c r="Z9" s="24">
        <f t="shared" si="5"/>
        <v>49845.935999999994</v>
      </c>
      <c r="AA9" s="24">
        <f t="shared" si="6"/>
        <v>619958.82900000003</v>
      </c>
      <c r="AB9" s="25">
        <f t="shared" si="8"/>
        <v>1.6235877423345983</v>
      </c>
      <c r="AC9" s="25">
        <f t="shared" si="8"/>
        <v>0.61027318154084409</v>
      </c>
      <c r="AD9" s="25">
        <f t="shared" si="8"/>
        <v>1.076952673307372</v>
      </c>
      <c r="AE9" s="25">
        <f t="shared" si="8"/>
        <v>0.86156213864589748</v>
      </c>
      <c r="AF9" s="25">
        <f t="shared" si="8"/>
        <v>0.92776442419119931</v>
      </c>
    </row>
    <row r="10" spans="1:32" ht="15.75" x14ac:dyDescent="0.25">
      <c r="A10" s="20" t="s">
        <v>36</v>
      </c>
      <c r="B10" s="21">
        <v>4.9000000000000004</v>
      </c>
      <c r="C10" s="21">
        <v>20.5</v>
      </c>
      <c r="D10" s="21">
        <v>0.9</v>
      </c>
      <c r="E10" s="21">
        <v>1.6</v>
      </c>
      <c r="F10" s="21">
        <v>2.9</v>
      </c>
      <c r="G10" s="21">
        <v>7.9</v>
      </c>
      <c r="H10" s="21">
        <v>2</v>
      </c>
      <c r="I10" s="21">
        <v>4.8</v>
      </c>
      <c r="J10" s="21">
        <v>87.6</v>
      </c>
      <c r="K10" s="21">
        <v>58.9</v>
      </c>
      <c r="L10" s="22">
        <f t="shared" si="7"/>
        <v>1.4000000000000001</v>
      </c>
      <c r="M10" s="22">
        <f t="shared" si="1"/>
        <v>1.5530303030303032</v>
      </c>
      <c r="N10" s="22">
        <f t="shared" si="1"/>
        <v>0.9</v>
      </c>
      <c r="O10" s="22">
        <f t="shared" si="1"/>
        <v>0.53333333333333333</v>
      </c>
      <c r="P10" s="22">
        <f t="shared" si="1"/>
        <v>1.0357142857142858</v>
      </c>
      <c r="Q10" s="22">
        <f t="shared" si="1"/>
        <v>1.012820512820513</v>
      </c>
      <c r="R10" s="22">
        <f t="shared" si="1"/>
        <v>0.95238095238095233</v>
      </c>
      <c r="S10" s="22">
        <f t="shared" si="1"/>
        <v>0.79999999999999993</v>
      </c>
      <c r="T10" s="22">
        <f t="shared" si="1"/>
        <v>0.96902654867256621</v>
      </c>
      <c r="U10" s="22">
        <f t="shared" si="1"/>
        <v>0.84992784992784998</v>
      </c>
      <c r="V10" s="23">
        <v>1051565</v>
      </c>
      <c r="W10" s="24">
        <f t="shared" si="2"/>
        <v>215570.82500000001</v>
      </c>
      <c r="X10" s="24">
        <f t="shared" si="3"/>
        <v>16825.04</v>
      </c>
      <c r="Y10" s="24">
        <f t="shared" si="4"/>
        <v>83073.634999999995</v>
      </c>
      <c r="Z10" s="24">
        <f t="shared" si="5"/>
        <v>50475.12</v>
      </c>
      <c r="AA10" s="24">
        <f t="shared" si="6"/>
        <v>619371.78500000003</v>
      </c>
      <c r="AB10" s="25">
        <f t="shared" si="8"/>
        <v>1.6936518976889523</v>
      </c>
      <c r="AC10" s="25">
        <f t="shared" si="8"/>
        <v>0.58162484681610849</v>
      </c>
      <c r="AD10" s="25">
        <f t="shared" si="8"/>
        <v>1.104527954290206</v>
      </c>
      <c r="AE10" s="25">
        <f t="shared" si="8"/>
        <v>0.87243727022416273</v>
      </c>
      <c r="AF10" s="25">
        <f t="shared" si="8"/>
        <v>0.92688591659818165</v>
      </c>
    </row>
    <row r="12" spans="1:32" x14ac:dyDescent="0.25">
      <c r="O12" s="26" t="s">
        <v>37</v>
      </c>
      <c r="V12" s="19" t="s">
        <v>38</v>
      </c>
      <c r="W12" s="19" t="s">
        <v>39</v>
      </c>
    </row>
    <row r="13" spans="1:32" x14ac:dyDescent="0.25">
      <c r="O13" s="19" t="s">
        <v>1</v>
      </c>
      <c r="V13" s="19" t="s">
        <v>40</v>
      </c>
    </row>
    <row r="14" spans="1:32" x14ac:dyDescent="0.25">
      <c r="O14" s="19" t="s">
        <v>3</v>
      </c>
    </row>
    <row r="15" spans="1:32" x14ac:dyDescent="0.25">
      <c r="O15" s="19" t="s">
        <v>0</v>
      </c>
    </row>
    <row r="16" spans="1:32" x14ac:dyDescent="0.25">
      <c r="O16" s="19" t="s">
        <v>2</v>
      </c>
    </row>
    <row r="17" spans="15:15" x14ac:dyDescent="0.25">
      <c r="O17" s="19" t="s">
        <v>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showGridLines="0" workbookViewId="0">
      <selection activeCell="I37" sqref="I37"/>
    </sheetView>
  </sheetViews>
  <sheetFormatPr defaultRowHeight="12.75" x14ac:dyDescent="0.2"/>
  <cols>
    <col min="2" max="2" width="4" customWidth="1"/>
    <col min="3" max="3" width="24" customWidth="1"/>
  </cols>
  <sheetData>
    <row r="3" spans="2:12" ht="15.75" x14ac:dyDescent="0.2">
      <c r="C3" s="5" t="s">
        <v>21</v>
      </c>
    </row>
    <row r="5" spans="2:12" ht="15.75" x14ac:dyDescent="0.2">
      <c r="C5" s="5" t="s">
        <v>12</v>
      </c>
      <c r="D5" s="4" t="s">
        <v>11</v>
      </c>
      <c r="E5" s="4" t="s">
        <v>20</v>
      </c>
      <c r="F5" s="4" t="s">
        <v>10</v>
      </c>
      <c r="G5" s="4" t="s">
        <v>19</v>
      </c>
      <c r="H5" s="4" t="s">
        <v>9</v>
      </c>
      <c r="I5" s="4" t="s">
        <v>18</v>
      </c>
      <c r="J5" s="4" t="s">
        <v>8</v>
      </c>
      <c r="K5" s="4" t="s">
        <v>17</v>
      </c>
      <c r="L5" s="4" t="s">
        <v>7</v>
      </c>
    </row>
    <row r="6" spans="2:12" ht="15.75" x14ac:dyDescent="0.2">
      <c r="B6" s="3" t="s">
        <v>6</v>
      </c>
      <c r="C6" s="2" t="s">
        <v>4</v>
      </c>
      <c r="D6" s="1">
        <v>0.01</v>
      </c>
      <c r="E6" s="1">
        <v>0.01</v>
      </c>
      <c r="F6" s="1">
        <v>0.01</v>
      </c>
      <c r="G6" s="1">
        <v>0.01</v>
      </c>
      <c r="H6" s="1">
        <v>0.01</v>
      </c>
      <c r="I6" s="1">
        <v>0.01</v>
      </c>
      <c r="J6" s="1">
        <v>9.0000000000000011E-3</v>
      </c>
      <c r="K6" s="1">
        <v>9.0000000000000011E-3</v>
      </c>
      <c r="L6" s="1">
        <v>9.0000000000000011E-3</v>
      </c>
    </row>
    <row r="7" spans="2:12" ht="15.75" x14ac:dyDescent="0.2">
      <c r="B7" s="3"/>
      <c r="C7" s="2" t="s">
        <v>3</v>
      </c>
      <c r="D7" s="1">
        <v>2.7999999999999997E-2</v>
      </c>
      <c r="E7" s="1">
        <v>2.8999999999999998E-2</v>
      </c>
      <c r="F7" s="1">
        <v>0.03</v>
      </c>
      <c r="G7" s="1">
        <v>3.1E-2</v>
      </c>
      <c r="H7" s="1">
        <v>3.1E-2</v>
      </c>
      <c r="I7" s="1">
        <v>3.2000000000000001E-2</v>
      </c>
      <c r="J7" s="1">
        <v>2.6000000000000002E-2</v>
      </c>
      <c r="K7" s="1">
        <v>2.7999999999999997E-2</v>
      </c>
      <c r="L7" s="1">
        <v>2.8999999999999998E-2</v>
      </c>
    </row>
    <row r="8" spans="2:12" ht="15.75" x14ac:dyDescent="0.2">
      <c r="B8" s="3"/>
      <c r="C8" s="2" t="s">
        <v>2</v>
      </c>
      <c r="D8" s="1">
        <v>2.1000000000000001E-2</v>
      </c>
      <c r="E8" s="1">
        <v>2.1000000000000001E-2</v>
      </c>
      <c r="F8" s="1">
        <v>2.1000000000000001E-2</v>
      </c>
      <c r="G8" s="1">
        <v>2.1000000000000001E-2</v>
      </c>
      <c r="H8" s="1">
        <v>2.1000000000000001E-2</v>
      </c>
      <c r="I8" s="1">
        <v>2.1000000000000001E-2</v>
      </c>
      <c r="J8" s="1">
        <v>1.9E-2</v>
      </c>
      <c r="K8" s="1">
        <v>1.9E-2</v>
      </c>
      <c r="L8" s="1">
        <v>0.02</v>
      </c>
    </row>
    <row r="9" spans="2:12" ht="15.75" x14ac:dyDescent="0.2">
      <c r="B9" s="3"/>
      <c r="C9" s="2" t="s">
        <v>1</v>
      </c>
      <c r="D9" s="1">
        <v>3.5000000000000003E-2</v>
      </c>
      <c r="E9" s="1">
        <v>3.7000000000000005E-2</v>
      </c>
      <c r="F9" s="1">
        <v>3.7000000000000005E-2</v>
      </c>
      <c r="G9" s="1">
        <v>3.9E-2</v>
      </c>
      <c r="H9" s="1">
        <v>4.0999999999999995E-2</v>
      </c>
      <c r="I9" s="1">
        <v>4.2000000000000003E-2</v>
      </c>
      <c r="J9" s="1">
        <v>4.7E-2</v>
      </c>
      <c r="K9" s="1">
        <v>0.05</v>
      </c>
      <c r="L9" s="1">
        <v>4.9000000000000002E-2</v>
      </c>
    </row>
    <row r="10" spans="2:12" ht="15.75" x14ac:dyDescent="0.2">
      <c r="B10" s="3"/>
      <c r="C10" s="2" t="s">
        <v>0</v>
      </c>
      <c r="D10" s="1">
        <v>0.90400000000000003</v>
      </c>
      <c r="E10" s="1">
        <v>0.90099999999999991</v>
      </c>
      <c r="F10" s="1">
        <v>0.89900000000000002</v>
      </c>
      <c r="G10" s="1">
        <v>0.89599999999999991</v>
      </c>
      <c r="H10" s="1">
        <v>0.89300000000000002</v>
      </c>
      <c r="I10" s="1">
        <v>0.89300000000000002</v>
      </c>
      <c r="J10" s="1">
        <v>0.873</v>
      </c>
      <c r="K10" s="1">
        <v>0.877</v>
      </c>
      <c r="L10" s="1">
        <v>0.87599999999999989</v>
      </c>
    </row>
    <row r="11" spans="2:12" ht="15.75" x14ac:dyDescent="0.2">
      <c r="B11" s="3" t="s">
        <v>5</v>
      </c>
      <c r="C11" s="2" t="s">
        <v>4</v>
      </c>
      <c r="D11" s="1">
        <v>0.03</v>
      </c>
      <c r="E11" s="1">
        <v>0.03</v>
      </c>
      <c r="F11" s="1">
        <v>2.8999999999999998E-2</v>
      </c>
      <c r="G11" s="1">
        <v>2.8999999999999998E-2</v>
      </c>
      <c r="H11" s="1">
        <v>2.7999999999999997E-2</v>
      </c>
      <c r="I11" s="1">
        <v>2.5000000000000001E-2</v>
      </c>
      <c r="J11" s="1">
        <v>1.8000000000000002E-2</v>
      </c>
      <c r="K11" s="1">
        <v>1.7000000000000001E-2</v>
      </c>
      <c r="L11" s="1">
        <v>1.6E-2</v>
      </c>
    </row>
    <row r="12" spans="2:12" ht="15.75" x14ac:dyDescent="0.2">
      <c r="B12" s="3"/>
      <c r="C12" s="2" t="s">
        <v>3</v>
      </c>
      <c r="D12" s="1">
        <v>7.8E-2</v>
      </c>
      <c r="E12" s="1">
        <v>7.9000000000000001E-2</v>
      </c>
      <c r="F12" s="1">
        <v>0.08</v>
      </c>
      <c r="G12" s="1">
        <v>8.3000000000000004E-2</v>
      </c>
      <c r="H12" s="1">
        <v>8.4000000000000005E-2</v>
      </c>
      <c r="I12" s="1">
        <v>8.4000000000000005E-2</v>
      </c>
      <c r="J12" s="1">
        <v>7.8E-2</v>
      </c>
      <c r="K12" s="1">
        <v>7.8E-2</v>
      </c>
      <c r="L12" s="1">
        <v>7.9000000000000001E-2</v>
      </c>
    </row>
    <row r="13" spans="2:12" ht="15.75" x14ac:dyDescent="0.2">
      <c r="B13" s="3"/>
      <c r="C13" s="2" t="s">
        <v>2</v>
      </c>
      <c r="D13" s="1">
        <v>0.06</v>
      </c>
      <c r="E13" s="1">
        <v>0.06</v>
      </c>
      <c r="F13" s="1">
        <v>5.9000000000000004E-2</v>
      </c>
      <c r="G13" s="1">
        <v>5.7999999999999996E-2</v>
      </c>
      <c r="H13" s="1">
        <v>5.7999999999999996E-2</v>
      </c>
      <c r="I13" s="1">
        <v>5.7000000000000002E-2</v>
      </c>
      <c r="J13" s="1">
        <v>4.9000000000000002E-2</v>
      </c>
      <c r="K13" s="1">
        <v>4.8000000000000001E-2</v>
      </c>
      <c r="L13" s="1">
        <v>4.8000000000000001E-2</v>
      </c>
    </row>
    <row r="14" spans="2:12" ht="15.75" x14ac:dyDescent="0.2">
      <c r="B14" s="3"/>
      <c r="C14" s="2" t="s">
        <v>1</v>
      </c>
      <c r="D14" s="1">
        <v>0.13200000000000001</v>
      </c>
      <c r="E14" s="1">
        <v>0.13800000000000001</v>
      </c>
      <c r="F14" s="1">
        <v>0.14400000000000002</v>
      </c>
      <c r="G14" s="1">
        <v>0.151</v>
      </c>
      <c r="H14" s="1">
        <v>0.157</v>
      </c>
      <c r="I14" s="1">
        <v>0.16699999999999998</v>
      </c>
      <c r="J14" s="1">
        <v>0.192</v>
      </c>
      <c r="K14" s="1">
        <v>0.19899999999999998</v>
      </c>
      <c r="L14" s="1">
        <v>0.20499999999999999</v>
      </c>
    </row>
    <row r="15" spans="2:12" ht="15.75" x14ac:dyDescent="0.2">
      <c r="B15" s="3"/>
      <c r="C15" s="2" t="s">
        <v>0</v>
      </c>
      <c r="D15" s="1">
        <v>0.69299999999999995</v>
      </c>
      <c r="E15" s="1">
        <v>0.67900000000000005</v>
      </c>
      <c r="F15" s="1">
        <v>0.66500000000000004</v>
      </c>
      <c r="G15" s="1">
        <v>0.65200000000000002</v>
      </c>
      <c r="H15" s="1">
        <v>0.63800000000000001</v>
      </c>
      <c r="I15" s="1">
        <v>0.628</v>
      </c>
      <c r="J15" s="1">
        <v>0.60799999999999998</v>
      </c>
      <c r="K15" s="1">
        <v>0.59699999999999998</v>
      </c>
      <c r="L15" s="1">
        <v>0.58899999999999997</v>
      </c>
    </row>
    <row r="17" spans="2:12" ht="32.25" customHeight="1" x14ac:dyDescent="0.25">
      <c r="C17" s="6" t="s">
        <v>43</v>
      </c>
      <c r="D17" s="6"/>
      <c r="E17" s="6"/>
      <c r="F17" s="6"/>
      <c r="G17" s="6"/>
      <c r="H17" s="6"/>
      <c r="I17" s="6"/>
      <c r="J17" s="6"/>
      <c r="K17" s="6"/>
      <c r="L17" s="6"/>
    </row>
    <row r="18" spans="2:12" ht="18" x14ac:dyDescent="0.25"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15.75" x14ac:dyDescent="0.2">
      <c r="C19" s="5" t="s">
        <v>42</v>
      </c>
    </row>
    <row r="21" spans="2:12" ht="15.75" x14ac:dyDescent="0.2">
      <c r="C21" s="5" t="s">
        <v>12</v>
      </c>
      <c r="D21" s="4" t="s">
        <v>11</v>
      </c>
      <c r="E21" s="4" t="s">
        <v>20</v>
      </c>
      <c r="F21" s="4" t="s">
        <v>10</v>
      </c>
      <c r="G21" s="4" t="s">
        <v>19</v>
      </c>
      <c r="H21" s="4" t="s">
        <v>9</v>
      </c>
      <c r="I21" s="4" t="s">
        <v>18</v>
      </c>
      <c r="J21" s="4" t="s">
        <v>8</v>
      </c>
      <c r="K21" s="4" t="s">
        <v>17</v>
      </c>
      <c r="L21" s="4" t="s">
        <v>7</v>
      </c>
    </row>
    <row r="22" spans="2:12" ht="15.75" x14ac:dyDescent="0.2">
      <c r="B22" s="3" t="s">
        <v>6</v>
      </c>
      <c r="C22" s="2" t="s">
        <v>4</v>
      </c>
      <c r="D22" s="7">
        <f>STANDARDIZE(D6,AVERAGE($D6:$L6),_xlfn.STDEV.P($D6:$L6))</f>
        <v>0.7071067811865438</v>
      </c>
      <c r="E22" s="7">
        <f t="shared" ref="E22:L22" si="0">STANDARDIZE(E6,AVERAGE($D6:$L6),_xlfn.STDEV.P($D6:$L6))</f>
        <v>0.7071067811865438</v>
      </c>
      <c r="F22" s="7">
        <f t="shared" si="0"/>
        <v>0.7071067811865438</v>
      </c>
      <c r="G22" s="7">
        <f t="shared" si="0"/>
        <v>0.7071067811865438</v>
      </c>
      <c r="H22" s="7">
        <f t="shared" si="0"/>
        <v>0.7071067811865438</v>
      </c>
      <c r="I22" s="7">
        <f t="shared" si="0"/>
        <v>0.7071067811865438</v>
      </c>
      <c r="J22" s="7">
        <f t="shared" si="0"/>
        <v>-1.4142135623730987</v>
      </c>
      <c r="K22" s="7">
        <f t="shared" si="0"/>
        <v>-1.4142135623730987</v>
      </c>
      <c r="L22" s="7">
        <f t="shared" si="0"/>
        <v>-1.4142135623730987</v>
      </c>
    </row>
    <row r="23" spans="2:12" ht="15.75" x14ac:dyDescent="0.2">
      <c r="B23" s="3"/>
      <c r="C23" s="2" t="s">
        <v>3</v>
      </c>
      <c r="D23" s="7">
        <f t="shared" ref="D23:L31" si="1">STANDARDIZE(D7,AVERAGE($D7:$L7),_xlfn.STDEV.P($D7:$L7))</f>
        <v>-0.75592894601845761</v>
      </c>
      <c r="E23" s="7">
        <f t="shared" si="1"/>
        <v>-0.18898223650461637</v>
      </c>
      <c r="F23" s="7">
        <f t="shared" si="1"/>
        <v>0.37796447300922487</v>
      </c>
      <c r="G23" s="7">
        <f t="shared" si="1"/>
        <v>0.94491118252306616</v>
      </c>
      <c r="H23" s="7">
        <f t="shared" si="1"/>
        <v>0.94491118252306616</v>
      </c>
      <c r="I23" s="7">
        <f t="shared" si="1"/>
        <v>1.5118578920369075</v>
      </c>
      <c r="J23" s="7">
        <f t="shared" si="1"/>
        <v>-1.8898223650461363</v>
      </c>
      <c r="K23" s="7">
        <f t="shared" si="1"/>
        <v>-0.75592894601845761</v>
      </c>
      <c r="L23" s="7">
        <f t="shared" si="1"/>
        <v>-0.18898223650461637</v>
      </c>
    </row>
    <row r="24" spans="2:12" ht="15.75" x14ac:dyDescent="0.2">
      <c r="B24" s="3"/>
      <c r="C24" s="2" t="s">
        <v>2</v>
      </c>
      <c r="D24" s="7">
        <f t="shared" si="1"/>
        <v>0.66815310478106471</v>
      </c>
      <c r="E24" s="7">
        <f t="shared" si="1"/>
        <v>0.66815310478106471</v>
      </c>
      <c r="F24" s="7">
        <f t="shared" si="1"/>
        <v>0.66815310478106471</v>
      </c>
      <c r="G24" s="7">
        <f t="shared" si="1"/>
        <v>0.66815310478106471</v>
      </c>
      <c r="H24" s="7">
        <f t="shared" si="1"/>
        <v>0.66815310478106471</v>
      </c>
      <c r="I24" s="7">
        <f t="shared" si="1"/>
        <v>0.66815310478106471</v>
      </c>
      <c r="J24" s="7">
        <f t="shared" si="1"/>
        <v>-1.737198072430755</v>
      </c>
      <c r="K24" s="7">
        <f t="shared" si="1"/>
        <v>-1.737198072430755</v>
      </c>
      <c r="L24" s="7">
        <f t="shared" si="1"/>
        <v>-0.53452248382484513</v>
      </c>
    </row>
    <row r="25" spans="2:12" ht="15.75" x14ac:dyDescent="0.2">
      <c r="B25" s="3"/>
      <c r="C25" s="2" t="s">
        <v>1</v>
      </c>
      <c r="D25" s="7">
        <f t="shared" si="1"/>
        <v>-1.3152843788701096</v>
      </c>
      <c r="E25" s="7">
        <f t="shared" si="1"/>
        <v>-0.93342762371427102</v>
      </c>
      <c r="F25" s="7">
        <f t="shared" si="1"/>
        <v>-0.93342762371427102</v>
      </c>
      <c r="G25" s="7">
        <f t="shared" si="1"/>
        <v>-0.55157086855843374</v>
      </c>
      <c r="H25" s="7">
        <f t="shared" si="1"/>
        <v>-0.16971411340259643</v>
      </c>
      <c r="I25" s="7">
        <f t="shared" si="1"/>
        <v>2.121426417532422E-2</v>
      </c>
      <c r="J25" s="7">
        <f t="shared" si="1"/>
        <v>0.97585615206491949</v>
      </c>
      <c r="K25" s="7">
        <f t="shared" si="1"/>
        <v>1.5486412847986775</v>
      </c>
      <c r="L25" s="7">
        <f t="shared" si="1"/>
        <v>1.3577129072207581</v>
      </c>
    </row>
    <row r="26" spans="2:12" ht="15.75" x14ac:dyDescent="0.2">
      <c r="B26" s="3"/>
      <c r="C26" s="2" t="s">
        <v>0</v>
      </c>
      <c r="D26" s="7">
        <f t="shared" si="1"/>
        <v>1.2431116736503913</v>
      </c>
      <c r="E26" s="7">
        <f t="shared" si="1"/>
        <v>0.97243413180715499</v>
      </c>
      <c r="F26" s="7">
        <f t="shared" si="1"/>
        <v>0.79198243724501416</v>
      </c>
      <c r="G26" s="7">
        <f t="shared" si="1"/>
        <v>0.52130489540177793</v>
      </c>
      <c r="H26" s="7">
        <f t="shared" si="1"/>
        <v>0.25062735355856175</v>
      </c>
      <c r="I26" s="7">
        <f t="shared" si="1"/>
        <v>0.25062735355856175</v>
      </c>
      <c r="J26" s="7">
        <f t="shared" si="1"/>
        <v>-1.5538895920629465</v>
      </c>
      <c r="K26" s="7">
        <f t="shared" si="1"/>
        <v>-1.1929862029386449</v>
      </c>
      <c r="L26" s="7">
        <f t="shared" si="1"/>
        <v>-1.2832120502197302</v>
      </c>
    </row>
    <row r="27" spans="2:12" ht="15.75" x14ac:dyDescent="0.2">
      <c r="B27" s="3" t="s">
        <v>5</v>
      </c>
      <c r="C27" s="2" t="s">
        <v>4</v>
      </c>
      <c r="D27" s="7">
        <f t="shared" si="1"/>
        <v>0.94942532655508516</v>
      </c>
      <c r="E27" s="7">
        <f t="shared" si="1"/>
        <v>0.94942532655508516</v>
      </c>
      <c r="F27" s="7">
        <f t="shared" si="1"/>
        <v>0.7714080778260064</v>
      </c>
      <c r="G27" s="7">
        <f t="shared" si="1"/>
        <v>0.7714080778260064</v>
      </c>
      <c r="H27" s="7">
        <f t="shared" si="1"/>
        <v>0.59339082909692764</v>
      </c>
      <c r="I27" s="7">
        <f t="shared" si="1"/>
        <v>5.9339082909692517E-2</v>
      </c>
      <c r="J27" s="7">
        <f t="shared" si="1"/>
        <v>-1.1867816581938577</v>
      </c>
      <c r="K27" s="7">
        <f t="shared" si="1"/>
        <v>-1.3647989069229365</v>
      </c>
      <c r="L27" s="7">
        <f t="shared" si="1"/>
        <v>-1.5428161556520152</v>
      </c>
    </row>
    <row r="28" spans="2:12" ht="15.75" x14ac:dyDescent="0.2">
      <c r="B28" s="3"/>
      <c r="C28" s="2" t="s">
        <v>3</v>
      </c>
      <c r="D28" s="7">
        <f t="shared" si="1"/>
        <v>-0.95257934441567649</v>
      </c>
      <c r="E28" s="7">
        <f t="shared" si="1"/>
        <v>-0.54433105395181358</v>
      </c>
      <c r="F28" s="7">
        <f t="shared" si="1"/>
        <v>-0.13608276348795056</v>
      </c>
      <c r="G28" s="7">
        <f t="shared" si="1"/>
        <v>1.0886621079036385</v>
      </c>
      <c r="H28" s="7">
        <f t="shared" si="1"/>
        <v>1.4969103983675014</v>
      </c>
      <c r="I28" s="7">
        <f t="shared" si="1"/>
        <v>1.4969103983675014</v>
      </c>
      <c r="J28" s="7">
        <f t="shared" si="1"/>
        <v>-0.95257934441567649</v>
      </c>
      <c r="K28" s="7">
        <f t="shared" si="1"/>
        <v>-0.95257934441567649</v>
      </c>
      <c r="L28" s="7">
        <f t="shared" si="1"/>
        <v>-0.54433105395181358</v>
      </c>
    </row>
    <row r="29" spans="2:12" ht="15.75" x14ac:dyDescent="0.2">
      <c r="B29" s="3"/>
      <c r="C29" s="2" t="s">
        <v>2</v>
      </c>
      <c r="D29" s="7">
        <f t="shared" si="1"/>
        <v>0.96295474739813836</v>
      </c>
      <c r="E29" s="7">
        <f t="shared" si="1"/>
        <v>0.96295474739813836</v>
      </c>
      <c r="F29" s="7">
        <f t="shared" si="1"/>
        <v>0.76140607933806437</v>
      </c>
      <c r="G29" s="7">
        <f t="shared" si="1"/>
        <v>0.5598574112779876</v>
      </c>
      <c r="H29" s="7">
        <f t="shared" si="1"/>
        <v>0.5598574112779876</v>
      </c>
      <c r="I29" s="7">
        <f t="shared" si="1"/>
        <v>0.35830874321791356</v>
      </c>
      <c r="J29" s="7">
        <f t="shared" si="1"/>
        <v>-1.2540806012626884</v>
      </c>
      <c r="K29" s="7">
        <f t="shared" si="1"/>
        <v>-1.4556292693227637</v>
      </c>
      <c r="L29" s="7">
        <f t="shared" si="1"/>
        <v>-1.4556292693227637</v>
      </c>
    </row>
    <row r="30" spans="2:12" ht="15.75" x14ac:dyDescent="0.2">
      <c r="B30" s="3"/>
      <c r="C30" s="2" t="s">
        <v>1</v>
      </c>
      <c r="D30" s="7">
        <f t="shared" si="1"/>
        <v>-1.277233299022996</v>
      </c>
      <c r="E30" s="7">
        <f t="shared" si="1"/>
        <v>-1.0450090628369966</v>
      </c>
      <c r="F30" s="7">
        <f t="shared" si="1"/>
        <v>-0.81278482665099705</v>
      </c>
      <c r="G30" s="7">
        <f t="shared" si="1"/>
        <v>-0.54185655110066544</v>
      </c>
      <c r="H30" s="7">
        <f t="shared" si="1"/>
        <v>-0.30963231491466592</v>
      </c>
      <c r="I30" s="7">
        <f t="shared" si="1"/>
        <v>7.7408078728665411E-2</v>
      </c>
      <c r="J30" s="7">
        <f t="shared" si="1"/>
        <v>1.0450090628369966</v>
      </c>
      <c r="K30" s="7">
        <f t="shared" si="1"/>
        <v>1.3159373383873281</v>
      </c>
      <c r="L30" s="7">
        <f t="shared" si="1"/>
        <v>1.5481615745733275</v>
      </c>
    </row>
    <row r="31" spans="2:12" ht="15.75" x14ac:dyDescent="0.2">
      <c r="B31" s="3"/>
      <c r="C31" s="2" t="s">
        <v>0</v>
      </c>
      <c r="D31" s="7">
        <f t="shared" si="1"/>
        <v>1.5720031034523458</v>
      </c>
      <c r="E31" s="7">
        <f t="shared" si="1"/>
        <v>1.1661170562494876</v>
      </c>
      <c r="F31" s="7">
        <f t="shared" si="1"/>
        <v>0.76023100904662633</v>
      </c>
      <c r="G31" s="7">
        <f t="shared" si="1"/>
        <v>0.38333682235825506</v>
      </c>
      <c r="H31" s="7">
        <f t="shared" si="1"/>
        <v>-2.254922484460627E-2</v>
      </c>
      <c r="I31" s="7">
        <f t="shared" si="1"/>
        <v>-0.31246782998950723</v>
      </c>
      <c r="J31" s="7">
        <f t="shared" si="1"/>
        <v>-0.89230504027930913</v>
      </c>
      <c r="K31" s="7">
        <f t="shared" si="1"/>
        <v>-1.2112155059387002</v>
      </c>
      <c r="L31" s="7">
        <f t="shared" si="1"/>
        <v>-1.443150390054621</v>
      </c>
    </row>
  </sheetData>
  <mergeCells count="5">
    <mergeCell ref="B6:B10"/>
    <mergeCell ref="B11:B15"/>
    <mergeCell ref="B22:B26"/>
    <mergeCell ref="B27:B31"/>
    <mergeCell ref="C17:L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Disparate Data Chart Options</vt:lpstr>
      <vt:lpstr>Bryan's Normalized Analysis</vt:lpstr>
      <vt:lpstr>STANDARDIZE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2014-01-22T03:49:47Z</dcterms:created>
  <dcterms:modified xsi:type="dcterms:W3CDTF">2014-01-22T05:36:41Z</dcterms:modified>
</cp:coreProperties>
</file>