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da\OneDrive - My Online Training Hub\Training\Marketing\Blog\Excel Scenarios\"/>
    </mc:Choice>
  </mc:AlternateContent>
  <bookViews>
    <workbookView xWindow="720" yWindow="315" windowWidth="17955" windowHeight="11790"/>
  </bookViews>
  <sheets>
    <sheet name="Scenario Budget" sheetId="1" r:id="rId1"/>
    <sheet name="Scenario Summary" sheetId="5" r:id="rId2"/>
  </sheets>
  <calcPr calcId="171027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C4" i="1"/>
  <c r="D4" i="1" s="1"/>
  <c r="E4" i="1" s="1"/>
  <c r="C11" i="1"/>
  <c r="D11" i="1" s="1"/>
  <c r="E11" i="1" s="1"/>
  <c r="F11" i="1" s="1"/>
  <c r="B6" i="1"/>
  <c r="B8" i="1" s="1"/>
  <c r="B9" i="1" s="1"/>
  <c r="E6" i="1" l="1"/>
  <c r="E8" i="1" s="1"/>
  <c r="F4" i="1"/>
  <c r="F6" i="1" s="1"/>
  <c r="F8" i="1" s="1"/>
  <c r="D6" i="1"/>
  <c r="D8" i="1" s="1"/>
  <c r="C6" i="1"/>
  <c r="C8" i="1" s="1"/>
  <c r="C9" i="1" s="1"/>
  <c r="C10" i="1" s="1"/>
  <c r="C12" i="1" s="1"/>
  <c r="B10" i="1"/>
  <c r="B12" i="1" s="1"/>
  <c r="F9" i="1" l="1"/>
  <c r="F10" i="1" s="1"/>
  <c r="F12" i="1" s="1"/>
  <c r="D9" i="1"/>
  <c r="D10" i="1" s="1"/>
  <c r="D12" i="1" s="1"/>
  <c r="E9" i="1"/>
  <c r="E10" i="1" s="1"/>
  <c r="E12" i="1" s="1"/>
</calcChain>
</file>

<file path=xl/sharedStrings.xml><?xml version="1.0" encoding="utf-8"?>
<sst xmlns="http://schemas.openxmlformats.org/spreadsheetml/2006/main" count="31" uniqueCount="25">
  <si>
    <t>Enquiries</t>
  </si>
  <si>
    <t>Conversion Rate</t>
  </si>
  <si>
    <t>COGS</t>
  </si>
  <si>
    <t>Gross Profit</t>
  </si>
  <si>
    <t>Expenses</t>
  </si>
  <si>
    <t>Net Profit</t>
  </si>
  <si>
    <t>Assumptions</t>
  </si>
  <si>
    <t>GP Margin</t>
  </si>
  <si>
    <t>Growth year on year</t>
  </si>
  <si>
    <t>Sales Price per Bike</t>
  </si>
  <si>
    <t>Annual Inflation</t>
  </si>
  <si>
    <t>Units Sold</t>
  </si>
  <si>
    <t>Income</t>
  </si>
  <si>
    <t>Occasional Takeaway</t>
  </si>
  <si>
    <t>Created by Mynda on 30/01/2012
Modified by Mynda on 30/01/2012
Modified by Mynda on 1/02/2012</t>
  </si>
  <si>
    <t>Created by Mynda on 30/01/2012
Modified by Mynda on 1/02/2012</t>
  </si>
  <si>
    <t>Scenario Summary</t>
  </si>
  <si>
    <t>Changing Cells: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</si>
  <si>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</si>
  <si>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</si>
  <si>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</si>
  <si>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</si>
  <si>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Fine
Dining</t>
  </si>
  <si>
    <t>Still
Hungry</t>
  </si>
  <si>
    <t>Happy
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</si>
</sst>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B9FC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10" fontId="0" fillId="0" borderId="0" xfId="0" applyNumberFormat="1"/>
    <xf numFmtId="164" fontId="0" fillId="0" borderId="0" xfId="1" applyNumberFormat="1" applyFont="1"/>
    <xf numFmtId="9" fontId="4" fillId="0" borderId="0" xfId="0" applyNumberFormat="1" applyFont="1"/>
    <xf numFmtId="10" fontId="4" fillId="0" borderId="0" xfId="0" applyNumberFormat="1" applyFont="1"/>
    <xf numFmtId="9" fontId="0" fillId="0" borderId="0" xfId="2" applyFont="1"/>
    <xf numFmtId="0" fontId="5" fillId="2" borderId="1" xfId="0" applyFont="1" applyFill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3" fontId="0" fillId="0" borderId="0" xfId="0" applyNumberFormat="1"/>
    <xf numFmtId="164" fontId="0" fillId="0" borderId="0" xfId="0" applyNumberFormat="1" applyFill="1" applyBorder="1" applyAlignment="1"/>
    <xf numFmtId="164" fontId="0" fillId="0" borderId="4" xfId="0" applyNumberForma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5" xfId="0" applyFill="1" applyBorder="1" applyAlignment="1"/>
    <xf numFmtId="0" fontId="7" fillId="4" borderId="0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right"/>
    </xf>
    <xf numFmtId="10" fontId="0" fillId="5" borderId="0" xfId="0" applyNumberFormat="1" applyFill="1" applyBorder="1" applyAlignment="1"/>
    <xf numFmtId="0" fontId="0" fillId="5" borderId="0" xfId="0" applyFill="1" applyBorder="1" applyAlignment="1"/>
    <xf numFmtId="9" fontId="0" fillId="5" borderId="0" xfId="0" applyNumberFormat="1" applyFill="1" applyBorder="1" applyAlignment="1"/>
    <xf numFmtId="0" fontId="10" fillId="0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B9FC3"/>
      <color rgb="FF2AB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yonlinetraininghub.com/what-if-analysis-using-excel-scenarios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yonlinetraininghub.com/what-if-analysis-using-excel-scenari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771525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419725" cy="1104900"/>
        </a:xfrm>
        <a:prstGeom prst="rect">
          <a:avLst/>
        </a:prstGeom>
        <a:solidFill>
          <a:srgbClr val="2B9FC3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AU" sz="3200"/>
            <a:t>Bike</a:t>
          </a:r>
          <a:r>
            <a:rPr lang="en-AU" sz="3200" baseline="0"/>
            <a:t> Sales </a:t>
          </a:r>
        </a:p>
        <a:p>
          <a:pPr algn="r"/>
          <a:r>
            <a:rPr lang="en-AU" sz="2000"/>
            <a:t>5</a:t>
          </a:r>
          <a:r>
            <a:rPr lang="en-AU" sz="2000" baseline="0"/>
            <a:t> Year Forecast</a:t>
          </a:r>
          <a:endParaRPr lang="en-AU" sz="20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5656</xdr:rowOff>
    </xdr:to>
    <xdr:pic>
      <xdr:nvPicPr>
        <xdr:cNvPr id="2" name="Picture 1" descr="C:\Users\Mynda\AppData\Local\Microsoft\Windows\Temporary Internet Files\Content.IE5\JDROC544\MP900387559[1]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10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38099</xdr:colOff>
      <xdr:row>0</xdr:row>
      <xdr:rowOff>295275</xdr:rowOff>
    </xdr:from>
    <xdr:to>
      <xdr:col>9</xdr:col>
      <xdr:colOff>352424</xdr:colOff>
      <xdr:row>0</xdr:row>
      <xdr:rowOff>771525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74A31-7EBC-42C5-9ADA-872976E606B9}"/>
            </a:ext>
          </a:extLst>
        </xdr:cNvPr>
        <xdr:cNvSpPr/>
      </xdr:nvSpPr>
      <xdr:spPr>
        <a:xfrm>
          <a:off x="5705474" y="295275"/>
          <a:ext cx="2200275" cy="476250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228600</xdr:rowOff>
    </xdr:from>
    <xdr:to>
      <xdr:col>15</xdr:col>
      <xdr:colOff>353731</xdr:colOff>
      <xdr:row>0</xdr:row>
      <xdr:rowOff>762216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B317F5-D5DE-428E-8D7B-ED520077A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228600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28575</xdr:rowOff>
    </xdr:from>
    <xdr:to>
      <xdr:col>10</xdr:col>
      <xdr:colOff>361950</xdr:colOff>
      <xdr:row>2</xdr:row>
      <xdr:rowOff>304800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6A802-6CB8-4C5B-B8C4-77E63631449B}"/>
            </a:ext>
          </a:extLst>
        </xdr:cNvPr>
        <xdr:cNvSpPr/>
      </xdr:nvSpPr>
      <xdr:spPr>
        <a:xfrm>
          <a:off x="5419725" y="228600"/>
          <a:ext cx="2200275" cy="476250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oneCell">
    <xdr:from>
      <xdr:col>11</xdr:col>
      <xdr:colOff>180976</xdr:colOff>
      <xdr:row>0</xdr:row>
      <xdr:rowOff>161925</xdr:rowOff>
    </xdr:from>
    <xdr:to>
      <xdr:col>16</xdr:col>
      <xdr:colOff>363257</xdr:colOff>
      <xdr:row>2</xdr:row>
      <xdr:rowOff>295491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34CC4B-AC55-44DA-A655-F71AF4D73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161925"/>
          <a:ext cx="3230281" cy="533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selection activeCell="B28" sqref="B28"/>
    </sheetView>
  </sheetViews>
  <sheetFormatPr defaultRowHeight="15" x14ac:dyDescent="0.25"/>
  <cols>
    <col min="1" max="1" width="17.28515625" customWidth="1"/>
    <col min="2" max="6" width="11.7109375" customWidth="1"/>
    <col min="8" max="8" width="19.140625" bestFit="1" customWidth="1"/>
  </cols>
  <sheetData>
    <row r="1" spans="1:9" ht="86.25" customHeight="1" x14ac:dyDescent="0.25"/>
    <row r="2" spans="1:9" ht="18.75" x14ac:dyDescent="0.3">
      <c r="A2" s="1"/>
    </row>
    <row r="3" spans="1:9" ht="15.75" x14ac:dyDescent="0.25">
      <c r="A3" s="10"/>
      <c r="B3" s="10">
        <v>2012</v>
      </c>
      <c r="C3" s="10">
        <v>2013</v>
      </c>
      <c r="D3" s="10">
        <v>2014</v>
      </c>
      <c r="E3" s="10">
        <v>2015</v>
      </c>
      <c r="F3" s="10">
        <v>2016</v>
      </c>
      <c r="H3" s="2" t="s">
        <v>6</v>
      </c>
      <c r="I3" s="3"/>
    </row>
    <row r="4" spans="1:9" x14ac:dyDescent="0.25">
      <c r="A4" t="s">
        <v>0</v>
      </c>
      <c r="B4" s="13">
        <v>4340</v>
      </c>
      <c r="C4" s="13">
        <f>ROUNDUP(B4*(1+$I$4),0)</f>
        <v>6510</v>
      </c>
      <c r="D4" s="13">
        <f>ROUNDUP(C4*(1+$I$4),0)</f>
        <v>9765</v>
      </c>
      <c r="E4" s="13">
        <f>ROUNDUP(D4*(1+$I$4),0)</f>
        <v>14648</v>
      </c>
      <c r="F4" s="13">
        <f>ROUNDUP(E4*(1+$I$4),0)</f>
        <v>21972</v>
      </c>
      <c r="H4" s="4" t="s">
        <v>8</v>
      </c>
      <c r="I4" s="8">
        <v>0.5</v>
      </c>
    </row>
    <row r="5" spans="1:9" x14ac:dyDescent="0.25">
      <c r="A5" t="s">
        <v>1</v>
      </c>
      <c r="B5" s="5">
        <v>2.1999999999999999E-2</v>
      </c>
      <c r="C5" s="5">
        <f>ROUNDUP(B5*(1+$I$4),4)</f>
        <v>3.3000000000000002E-2</v>
      </c>
      <c r="D5" s="5">
        <f>ROUNDUP(C5*(1+$I$4),4)</f>
        <v>4.9500000000000002E-2</v>
      </c>
      <c r="E5" s="5">
        <f>ROUNDUP(D5*(1+$I$4),4)</f>
        <v>7.4300000000000005E-2</v>
      </c>
      <c r="F5" s="5">
        <f>ROUNDUP(E5*(1+$I$4),4)</f>
        <v>0.1115</v>
      </c>
      <c r="H5" s="4" t="s">
        <v>9</v>
      </c>
      <c r="I5" s="4">
        <v>99.95</v>
      </c>
    </row>
    <row r="6" spans="1:9" x14ac:dyDescent="0.25">
      <c r="A6" t="s">
        <v>11</v>
      </c>
      <c r="B6">
        <f>ROUNDUP(B4*B5,0)</f>
        <v>96</v>
      </c>
      <c r="C6">
        <f>ROUNDUP(C4*C5,0)</f>
        <v>215</v>
      </c>
      <c r="D6">
        <f t="shared" ref="D6:F6" si="0">ROUNDUP(D4*D5,0)</f>
        <v>484</v>
      </c>
      <c r="E6">
        <f t="shared" si="0"/>
        <v>1089</v>
      </c>
      <c r="F6">
        <f t="shared" si="0"/>
        <v>2450</v>
      </c>
      <c r="H6" s="4" t="s">
        <v>7</v>
      </c>
      <c r="I6" s="7">
        <v>0.5</v>
      </c>
    </row>
    <row r="7" spans="1:9" x14ac:dyDescent="0.25">
      <c r="H7" s="4" t="s">
        <v>10</v>
      </c>
      <c r="I7" s="7">
        <v>0.05</v>
      </c>
    </row>
    <row r="8" spans="1:9" x14ac:dyDescent="0.25">
      <c r="A8" t="s">
        <v>12</v>
      </c>
      <c r="B8" s="6">
        <f>B6*$I$5</f>
        <v>9595.2000000000007</v>
      </c>
      <c r="C8" s="6">
        <f>C6*$I$5</f>
        <v>21489.25</v>
      </c>
      <c r="D8" s="6">
        <f>D6*$I$5</f>
        <v>48375.8</v>
      </c>
      <c r="E8" s="6">
        <f>E6*$I$5</f>
        <v>108845.55</v>
      </c>
      <c r="F8" s="6">
        <f>F6*$I$5</f>
        <v>244877.5</v>
      </c>
    </row>
    <row r="9" spans="1:9" x14ac:dyDescent="0.25">
      <c r="A9" t="s">
        <v>2</v>
      </c>
      <c r="B9" s="11">
        <f>B8*(1-$I$6)</f>
        <v>4797.6000000000004</v>
      </c>
      <c r="C9" s="11">
        <f>C8*(1-$I$6)</f>
        <v>10744.625</v>
      </c>
      <c r="D9" s="11">
        <f>D8*(1-$I$6)</f>
        <v>24187.9</v>
      </c>
      <c r="E9" s="11">
        <f>E8*(1-$I$6)</f>
        <v>54422.775000000001</v>
      </c>
      <c r="F9" s="11">
        <f>F8*(1-$I$6)</f>
        <v>122438.75</v>
      </c>
    </row>
    <row r="10" spans="1:9" x14ac:dyDescent="0.25">
      <c r="A10" t="s">
        <v>3</v>
      </c>
      <c r="B10" s="6">
        <f>B8-B9</f>
        <v>4797.6000000000004</v>
      </c>
      <c r="C10" s="6">
        <f>C8-C9</f>
        <v>10744.625</v>
      </c>
      <c r="D10" s="6">
        <f>D8-D9</f>
        <v>24187.9</v>
      </c>
      <c r="E10" s="6">
        <f>E8-E9</f>
        <v>54422.775000000001</v>
      </c>
      <c r="F10" s="6">
        <f>F8-F9</f>
        <v>122438.75</v>
      </c>
    </row>
    <row r="11" spans="1:9" x14ac:dyDescent="0.25">
      <c r="A11" t="s">
        <v>4</v>
      </c>
      <c r="B11" s="6">
        <v>1200</v>
      </c>
      <c r="C11" s="6">
        <f>B11*(1+$I$7)</f>
        <v>1260</v>
      </c>
      <c r="D11" s="6">
        <f>C11*(1+$I$7)</f>
        <v>1323</v>
      </c>
      <c r="E11" s="6">
        <f>D11*(1+$I$7)</f>
        <v>1389.15</v>
      </c>
      <c r="F11" s="6">
        <f>E11*(1+$I$7)</f>
        <v>1458.6075000000001</v>
      </c>
    </row>
    <row r="12" spans="1:9" ht="15.75" thickBot="1" x14ac:dyDescent="0.3">
      <c r="A12" t="s">
        <v>5</v>
      </c>
      <c r="B12" s="12">
        <f>B10-B11</f>
        <v>3597.6000000000004</v>
      </c>
      <c r="C12" s="12">
        <f>C10-C11</f>
        <v>9484.625</v>
      </c>
      <c r="D12" s="12">
        <f>D10-D11</f>
        <v>22864.9</v>
      </c>
      <c r="E12" s="12">
        <f>E10-E11</f>
        <v>53033.625</v>
      </c>
      <c r="F12" s="12">
        <f>F10-F11</f>
        <v>120980.1425</v>
      </c>
    </row>
    <row r="13" spans="1:9" ht="15.75" thickTop="1" x14ac:dyDescent="0.25">
      <c r="C13" s="9"/>
    </row>
  </sheetData>
  <scenarios current="3" show="3" sqref="B12:F12">
    <scenario name="Occasional Takeaway" locked="1" count="4" user="Mynda" comment="Created by Mynda on 30/01/2012_x000a_Modified by Mynda on 30/01/2012_x000a_Modified by Mynda on 1/02/2012">
      <inputCells r="I4" val="0.15" numFmtId="10"/>
      <inputCells r="I5" val="99.95"/>
      <inputCells r="I6" val="0.4" numFmtId="9"/>
      <inputCells r="I7" val="0.05" numFmtId="9"/>
    </scenario>
    <scenario name="Fine Dining" locked="1" count="4" user="Mynda" comment="Created by Mynda on 30/01/2012_x000a_Modified by Mynda on 30/01/2012_x000a_Modified by Mynda on 1/02/2012">
      <inputCells r="I4" val="0.35" numFmtId="10"/>
      <inputCells r="I5" val="99.95"/>
      <inputCells r="I6" val="0.5" numFmtId="9"/>
      <inputCells r="I7" val="0.05" numFmtId="9"/>
    </scenario>
    <scenario name="Still Hungry" locked="1" count="4" user="Mynda" comment="Created by Mynda on 30/01/2012_x000a_Modified by Mynda on 30/01/2012_x000a_Modified by Mynda on 1/02/2012">
      <inputCells r="I4" val="0.075" numFmtId="10"/>
      <inputCells r="I5" val="99.95"/>
      <inputCells r="I6" val="0.4" numFmtId="9"/>
      <inputCells r="I7" val="0.05" numFmtId="9"/>
    </scenario>
    <scenario name="Happy Days" locked="1" count="4" user="Mynda" comment="Created by Mynda on 30/01/2012_x000a_Modified by Mynda on 1/02/2012">
      <inputCells r="I4" val="0.5" numFmtId="10"/>
      <inputCells r="I5" val="99.95"/>
      <inputCells r="I6" val="0.5" numFmtId="9"/>
      <inputCells r="I7" val="0.05" numFmtId="9"/>
    </scenario>
  </scenarios>
  <pageMargins left="0.7" right="0.7" top="0.75" bottom="0.75" header="0.3" footer="0.3"/>
  <ignoredErrors>
    <ignoredError sqref="C11:G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8"/>
  <sheetViews>
    <sheetView showGridLines="0" workbookViewId="0">
      <selection activeCell="J13" sqref="J13"/>
    </sheetView>
  </sheetViews>
  <sheetFormatPr defaultRowHeight="15" outlineLevelRow="1" outlineLevelCol="1" x14ac:dyDescent="0.25"/>
  <cols>
    <col min="1" max="1" width="1.140625" customWidth="1"/>
    <col min="2" max="2" width="19.140625" customWidth="1"/>
    <col min="3" max="3" width="11.140625" customWidth="1" outlineLevel="1"/>
    <col min="4" max="4" width="14.140625" customWidth="1" outlineLevel="1"/>
    <col min="5" max="5" width="12.85546875" customWidth="1" outlineLevel="1"/>
    <col min="6" max="6" width="13.85546875" customWidth="1" outlineLevel="1"/>
  </cols>
  <sheetData>
    <row r="1" spans="2:6" ht="15.75" thickBot="1" x14ac:dyDescent="0.3"/>
    <row r="2" spans="2:6" ht="15.75" x14ac:dyDescent="0.25">
      <c r="B2" s="17" t="s">
        <v>16</v>
      </c>
      <c r="C2" s="22"/>
      <c r="D2" s="22"/>
      <c r="E2" s="22"/>
      <c r="F2" s="22"/>
    </row>
    <row r="3" spans="2:6" ht="26.25" collapsed="1" x14ac:dyDescent="0.25">
      <c r="B3" s="16"/>
      <c r="C3" s="27" t="s">
        <v>23</v>
      </c>
      <c r="D3" s="27" t="s">
        <v>13</v>
      </c>
      <c r="E3" s="27" t="s">
        <v>22</v>
      </c>
      <c r="F3" s="27" t="s">
        <v>24</v>
      </c>
    </row>
    <row r="4" spans="2:6" ht="101.25" hidden="1" outlineLevel="1" x14ac:dyDescent="0.25">
      <c r="B4" s="19"/>
      <c r="C4" s="26" t="s">
        <v>14</v>
      </c>
      <c r="D4" s="26" t="s">
        <v>14</v>
      </c>
      <c r="E4" s="26" t="s">
        <v>14</v>
      </c>
      <c r="F4" s="26" t="s">
        <v>15</v>
      </c>
    </row>
    <row r="5" spans="2:6" x14ac:dyDescent="0.25">
      <c r="B5" s="20" t="s">
        <v>17</v>
      </c>
      <c r="C5" s="18"/>
      <c r="D5" s="18"/>
      <c r="E5" s="18"/>
      <c r="F5" s="18"/>
    </row>
    <row r="6" spans="2:6" outlineLevel="1" x14ac:dyDescent="0.25">
      <c r="B6" s="19" t="s">
        <v>8</v>
      </c>
      <c r="C6" s="23">
        <v>7.4999999999999997E-2</v>
      </c>
      <c r="D6" s="23">
        <v>0.15</v>
      </c>
      <c r="E6" s="23">
        <v>0.35</v>
      </c>
      <c r="F6" s="23">
        <v>0.5</v>
      </c>
    </row>
    <row r="7" spans="2:6" outlineLevel="1" x14ac:dyDescent="0.25">
      <c r="B7" s="19" t="s">
        <v>9</v>
      </c>
      <c r="C7" s="24">
        <v>99.95</v>
      </c>
      <c r="D7" s="24">
        <v>99.95</v>
      </c>
      <c r="E7" s="24">
        <v>99.95</v>
      </c>
      <c r="F7" s="24">
        <v>99.95</v>
      </c>
    </row>
    <row r="8" spans="2:6" outlineLevel="1" x14ac:dyDescent="0.25">
      <c r="B8" s="19" t="s">
        <v>7</v>
      </c>
      <c r="C8" s="25">
        <v>0.4</v>
      </c>
      <c r="D8" s="25">
        <v>0.4</v>
      </c>
      <c r="E8" s="25">
        <v>0.5</v>
      </c>
      <c r="F8" s="25">
        <v>0.5</v>
      </c>
    </row>
    <row r="9" spans="2:6" outlineLevel="1" x14ac:dyDescent="0.25">
      <c r="B9" s="19" t="s">
        <v>10</v>
      </c>
      <c r="C9" s="25">
        <v>0.05</v>
      </c>
      <c r="D9" s="25">
        <v>0.05</v>
      </c>
      <c r="E9" s="25">
        <v>0.05</v>
      </c>
      <c r="F9" s="25">
        <v>0.05</v>
      </c>
    </row>
    <row r="10" spans="2:6" x14ac:dyDescent="0.25">
      <c r="B10" s="20" t="s">
        <v>18</v>
      </c>
      <c r="C10" s="18"/>
      <c r="D10" s="18"/>
      <c r="E10" s="18"/>
      <c r="F10" s="18"/>
    </row>
    <row r="11" spans="2:6" outlineLevel="1" x14ac:dyDescent="0.25">
      <c r="B11" s="19">
        <v>2012</v>
      </c>
      <c r="C11" s="14">
        <v>2638.08</v>
      </c>
      <c r="D11" s="14">
        <v>2638.08</v>
      </c>
      <c r="E11" s="14">
        <v>3597.6</v>
      </c>
      <c r="F11" s="14">
        <v>3597.6</v>
      </c>
    </row>
    <row r="12" spans="2:6" outlineLevel="1" x14ac:dyDescent="0.25">
      <c r="B12" s="19">
        <v>2013</v>
      </c>
      <c r="C12" s="14">
        <v>3177.78</v>
      </c>
      <c r="D12" s="14">
        <v>3817.46</v>
      </c>
      <c r="E12" s="14">
        <v>7485.625</v>
      </c>
      <c r="F12" s="14">
        <v>9484.625</v>
      </c>
    </row>
    <row r="13" spans="2:6" outlineLevel="1" x14ac:dyDescent="0.25">
      <c r="B13" s="19">
        <v>2014</v>
      </c>
      <c r="C13" s="14">
        <v>3794.44</v>
      </c>
      <c r="D13" s="14">
        <v>5393.64</v>
      </c>
      <c r="E13" s="14">
        <v>14569.05</v>
      </c>
      <c r="F13" s="14">
        <v>22864.9</v>
      </c>
    </row>
    <row r="14" spans="2:6" outlineLevel="1" x14ac:dyDescent="0.25">
      <c r="B14" s="19">
        <v>2015</v>
      </c>
      <c r="C14" s="14">
        <v>4567.87</v>
      </c>
      <c r="D14" s="14">
        <v>7486.41</v>
      </c>
      <c r="E14" s="14">
        <v>27546.375</v>
      </c>
      <c r="F14" s="14">
        <v>53033.625</v>
      </c>
    </row>
    <row r="15" spans="2:6" ht="15.75" outlineLevel="1" thickBot="1" x14ac:dyDescent="0.3">
      <c r="B15" s="21">
        <v>2016</v>
      </c>
      <c r="C15" s="15">
        <v>5417.9525000000003</v>
      </c>
      <c r="D15" s="15">
        <v>10295.512500000001</v>
      </c>
      <c r="E15" s="15">
        <v>51314.9925</v>
      </c>
      <c r="F15" s="15">
        <v>120980.1425</v>
      </c>
    </row>
    <row r="16" spans="2:6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Budget</vt:lpstr>
      <vt:lpstr>Scenario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 Treacy</cp:lastModifiedBy>
  <dcterms:created xsi:type="dcterms:W3CDTF">2012-01-30T11:20:33Z</dcterms:created>
  <dcterms:modified xsi:type="dcterms:W3CDTF">2017-07-09T03:45:50Z</dcterms:modified>
</cp:coreProperties>
</file>